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Action tracker" sheetId="2" r:id="rId2"/>
    <sheet name="Action details" sheetId="3" r:id="rId3"/>
    <sheet name="Lists" sheetId="4" state="hidden" r:id="rId4"/>
  </sheets>
  <definedNames>
    <definedName name="OpeningDate">'Overview'!$D$12</definedName>
    <definedName name="_xlnm.Print_Area" localSheetId="2">'Action details'!$A$1:$J$200</definedName>
    <definedName name="_xlnm.Print_Area" localSheetId="1">'Action tracker'!$A$1:$G$13</definedName>
    <definedName name="_xlnm.Print_Area" localSheetId="0">Overview!$A$1:$J$39</definedName>
    <definedName name="_xlnm.Print_Titles" localSheetId="1">'Action tracker'!$8:$8</definedName>
    <definedName name="ReviewDate">'Overview'!$D$13</definedName>
    <definedName name="StatusChoices">'Lists'!$A$1:$A$5</definedName>
  </definedNames>
  <calcPr calcId="124519" fullCalcOnLoad="1"/>
</workbook>
</file>

<file path=xl/comments1.xml><?xml version="1.0" encoding="utf-8"?>
<comments xmlns="http://schemas.openxmlformats.org/spreadsheetml/2006/main">
  <authors>
    <author/>
  </authors>
  <commentList>
    <comment ref="B9" authorId="0">
      <text>
        <r>
          <rPr>
            <sz val="8"/>
            <color indexed="81"/>
            <rFont val="Tahoma"/>
            <family val="2"/>
          </rPr>
          <t>Supporting instructions and completion criteria are on the Action details tab.</t>
        </r>
      </text>
    </comment>
    <comment ref="D9" authorId="0">
      <text>
        <r>
          <rPr>
            <sz val="8"/>
            <color indexed="81"/>
            <rFont val="Tahoma"/>
            <family val="2"/>
          </rPr>
          <t>Example timing: 14 days before opening. Override this date if the agreed plan differs. Priority 4 calculates two working days after the review date; its handoff milestone is also recorded in Action details.</t>
        </r>
      </text>
    </comment>
    <comment ref="F9" authorId="0">
      <text>
        <r>
          <rPr>
            <sz val="8"/>
            <color indexed="81"/>
            <rFont val="Tahoma"/>
            <family val="2"/>
          </rPr>
          <t>Link to a shared test result or completion record. Do not put full card or bank details in the tracker.</t>
        </r>
      </text>
    </comment>
    <comment ref="B10" authorId="0">
      <text>
        <r>
          <rPr>
            <sz val="8"/>
            <color indexed="81"/>
            <rFont val="Tahoma"/>
            <family val="2"/>
          </rPr>
          <t>Supporting instructions and completion criteria are on the Action details tab.</t>
        </r>
      </text>
    </comment>
    <comment ref="D10" authorId="0">
      <text>
        <r>
          <rPr>
            <sz val="8"/>
            <color indexed="81"/>
            <rFont val="Tahoma"/>
            <family val="2"/>
          </rPr>
          <t>Example timing: 14 days before opening; settlement confirmed within the provider’s expected window. Override this date if the agreed plan differs. Priority 4 calculates two working days after the review date; its handoff milestone is also recorded in Action details.</t>
        </r>
      </text>
    </comment>
    <comment ref="F10" authorId="0">
      <text>
        <r>
          <rPr>
            <sz val="8"/>
            <color indexed="81"/>
            <rFont val="Tahoma"/>
            <family val="2"/>
          </rPr>
          <t>Link to a shared test result or completion record. Do not put full card or bank details in the tracker.</t>
        </r>
      </text>
    </comment>
    <comment ref="B11" authorId="0">
      <text>
        <r>
          <rPr>
            <sz val="8"/>
            <color indexed="81"/>
            <rFont val="Tahoma"/>
            <family val="2"/>
          </rPr>
          <t>Supporting instructions and completion criteria are on the Action details tab.</t>
        </r>
      </text>
    </comment>
    <comment ref="D11" authorId="0">
      <text>
        <r>
          <rPr>
            <sz val="8"/>
            <color indexed="81"/>
            <rFont val="Tahoma"/>
            <family val="2"/>
          </rPr>
          <t>Example timing: 7 days before opening. Override this date if the agreed plan differs. Priority 4 calculates two working days after the review date; its handoff milestone is also recorded in Action details.</t>
        </r>
      </text>
    </comment>
    <comment ref="F11" authorId="0">
      <text>
        <r>
          <rPr>
            <sz val="8"/>
            <color indexed="81"/>
            <rFont val="Tahoma"/>
            <family val="2"/>
          </rPr>
          <t>Link to a shared test result or completion record. Do not put full card or bank details in the tracker.</t>
        </r>
      </text>
    </comment>
    <comment ref="B12" authorId="0">
      <text>
        <r>
          <rPr>
            <sz val="8"/>
            <color indexed="81"/>
            <rFont val="Tahoma"/>
            <family val="2"/>
          </rPr>
          <t>Supporting instructions and completion criteria are on the Action details tab.</t>
        </r>
      </text>
    </comment>
    <comment ref="D12" authorId="0">
      <text>
        <r>
          <rPr>
            <sz val="8"/>
            <color indexed="81"/>
            <rFont val="Tahoma"/>
            <family val="2"/>
          </rPr>
          <t>Example timing: Owners and dependencies within 2 working days; handoffs checked 10 days before opening. Override this date if the agreed plan differs. Priority 4 calculates two working days after the review date; its handoff milestone is also recorded in Action details.</t>
        </r>
      </text>
    </comment>
    <comment ref="F12" authorId="0">
      <text>
        <r>
          <rPr>
            <sz val="8"/>
            <color indexed="81"/>
            <rFont val="Tahoma"/>
            <family val="2"/>
          </rPr>
          <t>Link to a shared test result or completion record. Do not put full card or bank details in the tracker.</t>
        </r>
      </text>
    </comment>
    <comment ref="B13" authorId="0">
      <text>
        <r>
          <rPr>
            <sz val="8"/>
            <color indexed="81"/>
            <rFont val="Tahoma"/>
            <family val="2"/>
          </rPr>
          <t>Supporting instructions and completion criteria are on the Action details tab.</t>
        </r>
      </text>
    </comment>
    <comment ref="D13" authorId="0">
      <text>
        <r>
          <rPr>
            <sz val="8"/>
            <color indexed="81"/>
            <rFont val="Tahoma"/>
            <family val="2"/>
          </rPr>
          <t>Example timing: 7 days before opening; final check 1 day before opening. Override this date if the agreed plan differs. Priority 4 calculates two working days after the review date; its handoff milestone is also recorded in Action details.</t>
        </r>
      </text>
    </comment>
    <comment ref="F13" authorId="0">
      <text>
        <r>
          <rPr>
            <sz val="8"/>
            <color indexed="81"/>
            <rFont val="Tahoma"/>
            <family val="2"/>
          </rPr>
          <t>Link to a shared test result or completion record. Do not put full card or bank details in the tracker.</t>
        </r>
      </text>
    </comment>
  </commentList>
</comments>
</file>

<file path=xl/sharedStrings.xml><?xml version="1.0" encoding="utf-8"?>
<sst xmlns="http://schemas.openxmlformats.org/spreadsheetml/2006/main" count="146" uniqueCount="96">
  <si>
    <t>Not started</t>
  </si>
  <si>
    <t>In progress</t>
  </si>
  <si>
    <t>Blocked</t>
  </si>
  <si>
    <t>Ready to verify</t>
  </si>
  <si>
    <t>Complete</t>
  </si>
  <si>
    <t>PROJECT SUMMARY</t>
  </si>
  <si>
    <t>A clear plan for opening day.</t>
  </si>
  <si>
    <t>Tie each opening issue to a person, a date and a check that proves it is done.</t>
  </si>
  <si>
    <t>EXAMPLE ONLY | Five sample actions are included. Replace these details before using this for a real opening.</t>
  </si>
  <si>
    <t>Project / location</t>
  </si>
  <si>
    <t>[Enter project or store name]</t>
  </si>
  <si>
    <t>Opening lead</t>
  </si>
  <si>
    <t>[Enter lead name]</t>
  </si>
  <si>
    <t>Opening date</t>
  </si>
  <si>
    <t>Review date</t>
  </si>
  <si>
    <t>Blue cells are editable. Date fields are blank until you enter your project dates.</t>
  </si>
  <si>
    <t>OPEN ACTIONS</t>
  </si>
  <si>
    <t>COMPLETE</t>
  </si>
  <si>
    <t>BLOCKED</t>
  </si>
  <si>
    <t>OVERDUE</t>
  </si>
  <si>
    <t>NO OWNER</t>
  </si>
  <si>
    <t>Three steps to use this tracker</t>
  </si>
  <si>
    <t>1. Enter the project, opening lead and dates above. The sample due dates will fill in for you.</t>
  </si>
  <si>
    <t>2. Open Action tracker. Name an owner, check the due date and choose a status. Add the test result and latest update.</t>
  </si>
  <si>
    <t>3. Read Action details for the full steps. Mark Complete only when the agreed check has passed and the result is recorded.</t>
  </si>
  <si>
    <t>Open Action tracker →</t>
  </si>
  <si>
    <t>Open Action details →</t>
  </si>
  <si>
    <t>What each status means</t>
  </si>
  <si>
    <t>An owner and next step still need to be agreed.</t>
  </si>
  <si>
    <t>The owner is working on the action.</t>
  </si>
  <si>
    <t>A task or decision is blocked. Call the person who can help.</t>
  </si>
  <si>
    <t>The work is done. The final check still needs a review.</t>
  </si>
  <si>
    <t>The agreed check has passed. The result is recorded.</t>
  </si>
  <si>
    <t>Due dates are starting points. Confirm them with your vendors. Adjust them to fit your plan. Amber owner or date cells need a check. Red dates are late. This tracker does not approve a store to open.</t>
  </si>
  <si>
    <t>OWNERS · DATES · EVIDENCE</t>
  </si>
  <si>
    <t>Opening action tracker</t>
  </si>
  <si>
    <t>Five sample issues. Keep this view short. Read Action details for the full steps and checks.</t>
  </si>
  <si>
    <t>Blue cells can be edited. Choose a status from the list. Confirm due dates with the owner. Add new actions below the table.</t>
  </si>
  <si>
    <t>Priority</t>
  </si>
  <si>
    <t>Action</t>
  </si>
  <si>
    <t>Named owner</t>
  </si>
  <si>
    <t>Due date</t>
  </si>
  <si>
    <t>Status</t>
  </si>
  <si>
    <t>Evidence link</t>
  </si>
  <si>
    <t>Latest update</t>
  </si>
  <si>
    <t>Action ID</t>
  </si>
  <si>
    <t>Prove checkout works when the internet goes down.</t>
  </si>
  <si>
    <t>KDA-01</t>
  </si>
  <si>
    <t>Check that payments use this store’s account and reach the bank.</t>
  </si>
  <si>
    <t>KDA-02</t>
  </si>
  <si>
    <t>Test orders and printers at a busy pace.</t>
  </si>
  <si>
    <t>KDA-03</t>
  </si>
  <si>
    <t>Give each shared vendor task one owner and a due date.</t>
  </si>
  <si>
    <t>KDA-04</t>
  </si>
  <si>
    <t>Agree who can pause the launch and who answers a support call.</t>
  </si>
  <si>
    <t>KDA-05</t>
  </si>
  <si>
    <t>EXAMPLE ACTION 01 / 05</t>
  </si>
  <si>
    <t>EXAMPLE ONLY | Replace these steps with your project facts.</t>
  </si>
  <si>
    <t>Review finding</t>
  </si>
  <si>
    <t>Possible risk. Test results are still needed.</t>
  </si>
  <si>
    <t>Who follows up</t>
  </si>
  <si>
    <t>Internet, checkout and payments providers. The opening owner brings them together.</t>
  </si>
  <si>
    <t>Target timing</t>
  </si>
  <si>
    <t>14 days before opening.</t>
  </si>
  <si>
    <t>Next action</t>
  </si>
  <si>
    <t>Plan an outage test with the providers. Test a sale, an order and a receipt on the agreed backup. If you use payments without internet, follow the approved steps. Then bring the main internet back.</t>
  </si>
  <si>
    <t>Completion check</t>
  </si>
  <si>
    <t>Record the test result, time to switch and what happens when the main internet returns. Write down any limits on selling. If offline payments are allowed, get the limits approved by the provider. Check that each payment is sent only once when service returns.</t>
  </si>
  <si>
    <t>NAMED OWNER</t>
  </si>
  <si>
    <t>DUE DATE</t>
  </si>
  <si>
    <t>WORKFLOW STATUS</t>
  </si>
  <si>
    <t>Update the owner, due date, status and test results on Action tracker. A missing test result does not prove a system is broken.</t>
  </si>
  <si>
    <t>EXAMPLE ACTION 02 / 05</t>
  </si>
  <si>
    <t>Possible risk. Account and payment records are still needed.</t>
  </si>
  <si>
    <t>Payments provider and finance, with the checkout vendor.</t>
  </si>
  <si>
    <t>14 days before opening. Check bank arrival on the provider’s timetable.</t>
  </si>
  <si>
    <t>Ask the provider to check the store account on each card machine. Follow its approved steps for a small real payment. Test a refund or void if the provider supports it.</t>
  </si>
  <si>
    <t>Record which store account each card machine uses and the successful payment result. Finance checks that the money reaches the right account on time and resolves any gap. Keep full card and bank details out of the shared tracker.</t>
  </si>
  <si>
    <t>EXAMPLE ACTION 03 / 05</t>
  </si>
  <si>
    <t>Possible risk. The team has only described one test ticket.</t>
  </si>
  <si>
    <t>Store manager and checkout or ordering vendor.</t>
  </si>
  <si>
    <t>7 days before opening.</t>
  </si>
  <si>
    <t>Agree how many orders to test and how fast they must arrive. Test every order route to the right kitchen station, screen or printer. Include changed and cancelled orders. Test how to recover a failed order.</t>
  </si>
  <si>
    <t>Match the orders sent with the orders received. Check that none are missing, doubled or sent to the wrong place. Check that each arrives within the agreed time. Record how failed or changed orders were handled. Retest any fix.</t>
  </si>
  <si>
    <t>EXAMPLE ACTION 04 / 05</t>
  </si>
  <si>
    <t>Gap in the plan. Named owners are missing.</t>
  </si>
  <si>
    <t>Operations or project manager, with the contractor, installer and tech vendors.</t>
  </si>
  <si>
    <t>Name owners and tasks within 2 working days. Check shared tasks 10 days before opening.</t>
  </si>
  <si>
    <t>Name one owner for each shared task. Confirm firm dates for site access, gear, internet, installs, tests and staff training. Write down what each vendor needs from the one before it.</t>
  </si>
  <si>
    <t>Each task has an owner, a due date, a list of what must happen first and proof it is done. Any missed or unconfirmed date has a next step and a contact to call for help. The opening owner keeps the shared list up to date.</t>
  </si>
  <si>
    <t>EXAMPLE ACTION 05 / 05</t>
  </si>
  <si>
    <t>Gap in the plan. Launch rules and support hours are missing.</t>
  </si>
  <si>
    <t>Operations leader, store manager and each support vendor.</t>
  </si>
  <si>
    <t>7 days before opening. Final check 1 day before opening.</t>
  </si>
  <si>
    <t>Name who makes the opening decision. Agree the checks that must pass and when to call for help if a test fails. Get backup steps approved by the providers. Confirm support names and hours for opening weekend.</t>
  </si>
  <si>
    <t>Staff have the decision rules, call list and backup steps. Contacts and support hours are confirmed. Key checks have results. The operations leader writes down the final opening decision.</t>
  </si>
</sst>
</file>

<file path=xl/styles.xml><?xml version="1.0" encoding="utf-8"?>
<styleSheet xmlns="http://schemas.openxmlformats.org/spreadsheetml/2006/main">
  <numFmts count="1">
    <numFmt numFmtId="164" formatCode="mmm d, yyyy"/>
  </numFmts>
  <fonts count="20">
    <font>
      <sz val="11"/>
      <color theme="1"/>
      <name val="Calibri"/>
      <family val="2"/>
      <scheme val="minor"/>
    </font>
    <font>
      <sz val="11"/>
      <color rgb="FF26394B"/>
      <name val="Calibri"/>
      <family val="2"/>
      <scheme val="minor"/>
    </font>
    <font>
      <b/>
      <sz val="11"/>
      <color rgb="FFFFFFFF"/>
      <name val="Calibri"/>
      <family val="2"/>
      <scheme val="minor"/>
    </font>
    <font>
      <b/>
      <sz val="24"/>
      <color rgb="FF102235"/>
      <name val="Calibri"/>
      <family val="2"/>
      <scheme val="minor"/>
    </font>
    <font>
      <sz val="11"/>
      <color rgb="FF627384"/>
      <name val="Calibri"/>
      <family val="2"/>
      <scheme val="minor"/>
    </font>
    <font>
      <sz val="10"/>
      <color rgb="FF765A16"/>
      <name val="Calibri"/>
      <family val="2"/>
      <scheme val="minor"/>
    </font>
    <font>
      <b/>
      <sz val="11"/>
      <color rgb="FF102235"/>
      <name val="Calibri"/>
      <family val="2"/>
      <scheme val="minor"/>
    </font>
    <font>
      <sz val="10"/>
      <color rgb="FF627384"/>
      <name val="Calibri"/>
      <family val="2"/>
      <scheme val="minor"/>
    </font>
    <font>
      <b/>
      <sz val="27"/>
      <color rgb="FF102235"/>
      <name val="Calibri"/>
      <family val="2"/>
      <scheme val="minor"/>
    </font>
    <font>
      <b/>
      <sz val="27"/>
      <color rgb="FF946915"/>
      <name val="Calibri"/>
      <family val="2"/>
      <scheme val="minor"/>
    </font>
    <font>
      <b/>
      <sz val="14"/>
      <color rgb="FF102235"/>
      <name val="Calibri"/>
      <family val="2"/>
      <scheme val="minor"/>
    </font>
    <font>
      <b/>
      <sz val="11"/>
      <color rgb="FF2062A0"/>
      <name val="Calibri"/>
      <family val="2"/>
      <scheme val="minor"/>
    </font>
    <font>
      <sz val="11"/>
      <color rgb="FF2062A0"/>
      <name val="Calibri"/>
      <family val="2"/>
      <scheme val="minor"/>
    </font>
    <font>
      <sz val="11"/>
      <color rgb="FFAB3540"/>
      <name val="Calibri"/>
      <family val="2"/>
      <scheme val="minor"/>
    </font>
    <font>
      <sz val="11"/>
      <color rgb="FF946915"/>
      <name val="Calibri"/>
      <family val="2"/>
      <scheme val="minor"/>
    </font>
    <font>
      <sz val="11"/>
      <color rgb="FF23704A"/>
      <name val="Calibri"/>
      <family val="2"/>
      <scheme val="minor"/>
    </font>
    <font>
      <b/>
      <sz val="15"/>
      <color rgb="FF102235"/>
      <name val="Calibri"/>
      <family val="2"/>
      <scheme val="minor"/>
    </font>
    <font>
      <b/>
      <sz val="21"/>
      <color rgb="FF102235"/>
      <name val="Calibri"/>
      <family val="2"/>
      <scheme val="minor"/>
    </font>
    <font>
      <b/>
      <sz val="10"/>
      <color rgb="FF627384"/>
      <name val="Calibri"/>
      <family val="2"/>
      <scheme val="minor"/>
    </font>
    <font>
      <sz val="8"/>
      <color indexed="81"/>
      <name val="Tahoma"/>
      <family val="2"/>
    </font>
  </fonts>
  <fills count="8">
    <fill>
      <patternFill patternType="none"/>
    </fill>
    <fill>
      <patternFill patternType="gray125"/>
    </fill>
    <fill>
      <patternFill patternType="solid">
        <fgColor rgb="FF102235"/>
        <bgColor indexed="64"/>
      </patternFill>
    </fill>
    <fill>
      <patternFill patternType="solid">
        <fgColor rgb="FFFFF2D6"/>
        <bgColor indexed="64"/>
      </patternFill>
    </fill>
    <fill>
      <patternFill patternType="solid">
        <fgColor rgb="FFF4F7FA"/>
        <bgColor indexed="64"/>
      </patternFill>
    </fill>
    <fill>
      <patternFill patternType="solid">
        <fgColor rgb="FFEDF5FC"/>
        <bgColor indexed="64"/>
      </patternFill>
    </fill>
    <fill>
      <patternFill patternType="solid">
        <fgColor rgb="FFFCE7E7"/>
        <bgColor indexed="64"/>
      </patternFill>
    </fill>
    <fill>
      <patternFill patternType="solid">
        <fgColor rgb="FFE6F3EC"/>
        <bgColor indexed="64"/>
      </patternFill>
    </fill>
  </fills>
  <borders count="5">
    <border>
      <left/>
      <right/>
      <top/>
      <bottom/>
      <diagonal/>
    </border>
    <border>
      <left style="thin">
        <color rgb="FFDCE4EB"/>
      </left>
      <right style="thin">
        <color rgb="FFDCE4EB"/>
      </right>
      <top style="thin">
        <color rgb="FFDCE4EB"/>
      </top>
      <bottom style="thin">
        <color rgb="FFDCE4EB"/>
      </bottom>
      <diagonal/>
    </border>
    <border>
      <left/>
      <right/>
      <top style="medium">
        <color rgb="FFC5A136"/>
      </top>
      <bottom/>
      <diagonal/>
    </border>
    <border>
      <left/>
      <right/>
      <top/>
      <bottom style="medium">
        <color rgb="FFC5A136"/>
      </bottom>
      <diagonal/>
    </border>
    <border>
      <left style="thin">
        <color rgb="FF102235"/>
      </left>
      <right style="thin">
        <color rgb="FF102235"/>
      </right>
      <top style="thin">
        <color rgb="FF102235"/>
      </top>
      <bottom style="thin">
        <color rgb="FF102235"/>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wrapText="1"/>
    </xf>
    <xf numFmtId="0" fontId="5" fillId="3" borderId="0" xfId="0" applyFont="1" applyFill="1" applyAlignment="1">
      <alignment vertical="center" wrapText="1"/>
    </xf>
    <xf numFmtId="0" fontId="6" fillId="4" borderId="1" xfId="0" applyFont="1" applyFill="1" applyBorder="1" applyAlignment="1">
      <alignment vertical="center"/>
    </xf>
    <xf numFmtId="0" fontId="1" fillId="5" borderId="1" xfId="0" applyFont="1" applyFill="1" applyBorder="1" applyAlignment="1">
      <alignment vertical="center"/>
    </xf>
    <xf numFmtId="164" fontId="1" fillId="5" borderId="1" xfId="0" applyNumberFormat="1" applyFont="1" applyFill="1" applyBorder="1" applyAlignment="1">
      <alignment vertical="center"/>
    </xf>
    <xf numFmtId="0" fontId="7" fillId="0" borderId="0" xfId="0" applyFont="1" applyAlignment="1">
      <alignment vertical="center" wrapText="1"/>
    </xf>
    <xf numFmtId="0" fontId="7" fillId="4" borderId="2" xfId="0" applyFont="1" applyFill="1" applyBorder="1" applyAlignment="1">
      <alignment horizontal="center" vertical="center"/>
    </xf>
    <xf numFmtId="0" fontId="8" fillId="4" borderId="0" xfId="0" applyFont="1" applyFill="1" applyAlignment="1">
      <alignment horizontal="center" vertical="center"/>
    </xf>
    <xf numFmtId="0" fontId="9" fillId="4" borderId="0" xfId="0" applyFont="1" applyFill="1" applyAlignment="1">
      <alignment horizontal="center" vertical="center"/>
    </xf>
    <xf numFmtId="0" fontId="10" fillId="0" borderId="3" xfId="0" applyFont="1" applyBorder="1" applyAlignment="1">
      <alignment vertical="center"/>
    </xf>
    <xf numFmtId="0" fontId="1" fillId="0" borderId="0" xfId="0" applyFont="1" applyAlignment="1">
      <alignment vertical="center" wrapText="1"/>
    </xf>
    <xf numFmtId="0" fontId="11" fillId="0" borderId="0" xfId="0" applyFont="1" applyAlignment="1">
      <alignment vertical="center"/>
    </xf>
    <xf numFmtId="0" fontId="4" fillId="4" borderId="1" xfId="0" applyFont="1" applyFill="1" applyBorder="1" applyAlignment="1">
      <alignment vertical="center" wrapText="1"/>
    </xf>
    <xf numFmtId="0" fontId="12" fillId="5" borderId="1" xfId="0" applyFont="1" applyFill="1" applyBorder="1" applyAlignment="1">
      <alignment vertical="center" wrapText="1"/>
    </xf>
    <xf numFmtId="0" fontId="13" fillId="6" borderId="1" xfId="0" applyFont="1" applyFill="1" applyBorder="1" applyAlignment="1">
      <alignment vertical="center" wrapText="1"/>
    </xf>
    <xf numFmtId="0" fontId="14" fillId="3" borderId="1" xfId="0" applyFont="1" applyFill="1" applyBorder="1" applyAlignment="1">
      <alignment vertical="center" wrapText="1"/>
    </xf>
    <xf numFmtId="0" fontId="15" fillId="7" borderId="1" xfId="0" applyFont="1" applyFill="1" applyBorder="1" applyAlignment="1">
      <alignment vertical="center" wrapText="1"/>
    </xf>
    <xf numFmtId="0" fontId="2" fillId="2" borderId="4" xfId="0" applyFont="1" applyFill="1" applyBorder="1" applyAlignment="1">
      <alignment vertical="center" wrapText="1"/>
    </xf>
    <xf numFmtId="0" fontId="16" fillId="0" borderId="1" xfId="0" applyFont="1" applyBorder="1" applyAlignment="1">
      <alignment horizontal="center" vertical="center"/>
    </xf>
    <xf numFmtId="0" fontId="1" fillId="0" borderId="1" xfId="0" applyFont="1" applyBorder="1" applyAlignment="1">
      <alignment vertical="center" wrapText="1"/>
    </xf>
    <xf numFmtId="0" fontId="1" fillId="5" borderId="1" xfId="0" applyFont="1" applyFill="1" applyBorder="1" applyAlignment="1">
      <alignment vertical="center" wrapText="1"/>
    </xf>
    <xf numFmtId="164" fontId="1" fillId="5" borderId="1" xfId="0" applyNumberFormat="1" applyFont="1" applyFill="1" applyBorder="1" applyAlignment="1">
      <alignment horizontal="center" vertical="center"/>
    </xf>
    <xf numFmtId="0" fontId="17" fillId="0" borderId="0" xfId="0" applyFont="1" applyAlignment="1">
      <alignment vertical="center" wrapText="1"/>
    </xf>
    <xf numFmtId="0" fontId="6" fillId="4" borderId="1" xfId="0" applyFont="1" applyFill="1" applyBorder="1" applyAlignment="1">
      <alignment vertical="center" wrapText="1"/>
    </xf>
    <xf numFmtId="0" fontId="18" fillId="0" borderId="0" xfId="0" applyFont="1" applyAlignment="1">
      <alignment vertical="center"/>
    </xf>
  </cellXfs>
  <cellStyles count="1">
    <cellStyle name="Normal" xfId="0" builtinId="0"/>
  </cellStyles>
  <dxfs count="10">
    <dxf>
      <font>
        <b/>
        <color rgb="FF102235"/>
      </font>
      <border>
        <left style="thin">
          <color rgb="FFDCE4EB"/>
        </left>
        <right style="thin">
          <color rgb="FFDCE4EB"/>
        </right>
        <top style="thin">
          <color rgb="FFDCE4EB"/>
        </top>
        <bottom style="thin">
          <color rgb="FFDCE4EB"/>
        </bottom>
        <vertical/>
        <horizontal/>
      </border>
    </dxf>
    <dxf>
      <font>
        <color rgb="FF26394B"/>
      </font>
      <border>
        <left style="thin">
          <color rgb="FFDCE4EB"/>
        </left>
        <right style="thin">
          <color rgb="FFDCE4EB"/>
        </right>
        <top style="thin">
          <color rgb="FFDCE4EB"/>
        </top>
        <bottom style="thin">
          <color rgb="FFDCE4EB"/>
        </bottom>
        <vertical/>
        <horizontal/>
      </border>
    </dxf>
    <dxf>
      <font>
        <color rgb="FF26394B"/>
      </font>
      <fill>
        <patternFill>
          <bgColor rgb="FFEDF5FC"/>
        </patternFill>
      </fill>
      <border>
        <left style="thin">
          <color rgb="FFDCE4EB"/>
        </left>
        <right style="thin">
          <color rgb="FFDCE4EB"/>
        </right>
        <top style="thin">
          <color rgb="FFDCE4EB"/>
        </top>
        <bottom style="thin">
          <color rgb="FFDCE4EB"/>
        </bottom>
        <vertical/>
        <horizontal/>
      </border>
    </dxf>
    <dxf>
      <font>
        <color rgb="FF26394B"/>
      </font>
      <numFmt numFmtId="164" formatCode="mmm d, yyyy"/>
      <fill>
        <patternFill>
          <bgColor rgb="FFEDF5FC"/>
        </patternFill>
      </fill>
      <border>
        <left style="thin">
          <color rgb="FFDCE4EB"/>
        </left>
        <right style="thin">
          <color rgb="FFDCE4EB"/>
        </right>
        <top style="thin">
          <color rgb="FFDCE4EB"/>
        </top>
        <bottom style="thin">
          <color rgb="FFDCE4EB"/>
        </bottom>
        <vertical/>
        <horizontal/>
      </border>
    </dxf>
    <dxf>
      <font>
        <color rgb="FF2062A0"/>
      </font>
      <fill>
        <patternFill>
          <bgColor rgb="FFEDF5FC"/>
        </patternFill>
      </fill>
      <border>
        <left style="thin">
          <color rgb="FFDCE4EB"/>
        </left>
        <right style="thin">
          <color rgb="FFDCE4EB"/>
        </right>
        <top style="thin">
          <color rgb="FFDCE4EB"/>
        </top>
        <bottom style="thin">
          <color rgb="FFDCE4EB"/>
        </bottom>
        <vertical/>
        <horizontal/>
      </border>
    </dxf>
    <dxf>
      <font>
        <color rgb="FF627384"/>
      </font>
      <fill>
        <patternFill>
          <bgColor rgb="FFF4F7FA"/>
        </patternFill>
      </fill>
      <border>
        <left style="thin">
          <color rgb="FFDCE4EB"/>
        </left>
        <right style="thin">
          <color rgb="FFDCE4EB"/>
        </right>
        <top style="thin">
          <color rgb="FFDCE4EB"/>
        </top>
        <bottom style="thin">
          <color rgb="FFDCE4EB"/>
        </bottom>
        <vertical/>
        <horizontal/>
      </border>
    </dxf>
    <dxf>
      <font>
        <color rgb="FFAB3540"/>
      </font>
      <fill>
        <patternFill>
          <bgColor rgb="FFFCE7E7"/>
        </patternFill>
      </fill>
      <border>
        <left style="thin">
          <color rgb="FFDCE4EB"/>
        </left>
        <right style="thin">
          <color rgb="FFDCE4EB"/>
        </right>
        <top style="thin">
          <color rgb="FFDCE4EB"/>
        </top>
        <bottom style="thin">
          <color rgb="FFDCE4EB"/>
        </bottom>
        <vertical/>
        <horizontal/>
      </border>
    </dxf>
    <dxf>
      <font>
        <color rgb="FF946915"/>
      </font>
      <fill>
        <patternFill>
          <bgColor rgb="FFFFF2D6"/>
        </patternFill>
      </fill>
      <border>
        <left style="thin">
          <color rgb="FFDCE4EB"/>
        </left>
        <right style="thin">
          <color rgb="FFDCE4EB"/>
        </right>
        <top style="thin">
          <color rgb="FFDCE4EB"/>
        </top>
        <bottom style="thin">
          <color rgb="FFDCE4EB"/>
        </bottom>
        <vertical/>
        <horizontal/>
      </border>
    </dxf>
    <dxf>
      <font>
        <color rgb="FF23704A"/>
      </font>
      <fill>
        <patternFill>
          <bgColor rgb="FFE6F3EC"/>
        </patternFill>
      </fill>
      <border>
        <left style="thin">
          <color rgb="FFDCE4EB"/>
        </left>
        <right style="thin">
          <color rgb="FFDCE4EB"/>
        </right>
        <top style="thin">
          <color rgb="FFDCE4EB"/>
        </top>
        <bottom style="thin">
          <color rgb="FFDCE4EB"/>
        </bottom>
        <vertical/>
        <horizontal/>
      </border>
    </dxf>
    <dxf>
      <font>
        <b/>
        <color rgb="FFAB3540"/>
      </font>
      <numFmt numFmtId="164" formatCode="mmm d, yyyy"/>
      <fill>
        <patternFill>
          <bgColor rgb="FFFCE7E7"/>
        </patternFill>
      </fill>
      <border>
        <left style="thin">
          <color rgb="FFDCE4EB"/>
        </left>
        <right style="thin">
          <color rgb="FFDCE4EB"/>
        </right>
        <top style="thin">
          <color rgb="FFDCE4EB"/>
        </top>
        <bottom style="thin">
          <color rgb="FFDCE4EB"/>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57150</xdr:rowOff>
    </xdr:from>
    <xdr:to>
      <xdr:col>2</xdr:col>
      <xdr:colOff>367284</xdr:colOff>
      <xdr:row>1</xdr:row>
      <xdr:rowOff>104013</xdr:rowOff>
    </xdr:to>
    <xdr:pic>
      <xdr:nvPicPr>
        <xdr:cNvPr id="2" name="Picture 1" descr="KeyDate Advisory logo"/>
        <xdr:cNvPicPr>
          <a:picLocks noChangeAspect="1"/>
        </xdr:cNvPicPr>
      </xdr:nvPicPr>
      <xdr:blipFill>
        <a:blip xmlns:r="http://schemas.openxmlformats.org/officeDocument/2006/relationships" r:embed="rId1"/>
        <a:stretch>
          <a:fillRect/>
        </a:stretch>
      </xdr:blipFill>
      <xdr:spPr>
        <a:xfrm>
          <a:off x="95250" y="57150"/>
          <a:ext cx="1815084" cy="3611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57150</xdr:rowOff>
    </xdr:from>
    <xdr:to>
      <xdr:col>1</xdr:col>
      <xdr:colOff>1195959</xdr:colOff>
      <xdr:row>1</xdr:row>
      <xdr:rowOff>104013</xdr:rowOff>
    </xdr:to>
    <xdr:pic>
      <xdr:nvPicPr>
        <xdr:cNvPr id="2" name="Picture 1" descr="KeyDate Advisory logo"/>
        <xdr:cNvPicPr>
          <a:picLocks noChangeAspect="1"/>
        </xdr:cNvPicPr>
      </xdr:nvPicPr>
      <xdr:blipFill>
        <a:blip xmlns:r="http://schemas.openxmlformats.org/officeDocument/2006/relationships" r:embed="rId1"/>
        <a:stretch>
          <a:fillRect/>
        </a:stretch>
      </xdr:blipFill>
      <xdr:spPr>
        <a:xfrm>
          <a:off x="95250" y="57150"/>
          <a:ext cx="1815084" cy="3611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57150</xdr:rowOff>
    </xdr:from>
    <xdr:to>
      <xdr:col>2</xdr:col>
      <xdr:colOff>367284</xdr:colOff>
      <xdr:row>1</xdr:row>
      <xdr:rowOff>104013</xdr:rowOff>
    </xdr:to>
    <xdr:pic>
      <xdr:nvPicPr>
        <xdr:cNvPr id="2" name="Picture 1" descr="KeyDate Advisory logo"/>
        <xdr:cNvPicPr>
          <a:picLocks noChangeAspect="1"/>
        </xdr:cNvPicPr>
      </xdr:nvPicPr>
      <xdr:blipFill>
        <a:blip xmlns:r="http://schemas.openxmlformats.org/officeDocument/2006/relationships" r:embed="rId1"/>
        <a:stretch>
          <a:fillRect/>
        </a:stretch>
      </xdr:blipFill>
      <xdr:spPr>
        <a:xfrm>
          <a:off x="95250" y="57150"/>
          <a:ext cx="1815084" cy="361188"/>
        </a:xfrm>
        <a:prstGeom prst="rect">
          <a:avLst/>
        </a:prstGeom>
      </xdr:spPr>
    </xdr:pic>
    <xdr:clientData/>
  </xdr:twoCellAnchor>
  <xdr:twoCellAnchor>
    <xdr:from>
      <xdr:col>0</xdr:col>
      <xdr:colOff>95250</xdr:colOff>
      <xdr:row>40</xdr:row>
      <xdr:rowOff>57150</xdr:rowOff>
    </xdr:from>
    <xdr:to>
      <xdr:col>2</xdr:col>
      <xdr:colOff>367284</xdr:colOff>
      <xdr:row>41</xdr:row>
      <xdr:rowOff>104013</xdr:rowOff>
    </xdr:to>
    <xdr:pic>
      <xdr:nvPicPr>
        <xdr:cNvPr id="3" name="Picture 2" descr="KeyDate Advisory logo"/>
        <xdr:cNvPicPr>
          <a:picLocks noChangeAspect="1"/>
        </xdr:cNvPicPr>
      </xdr:nvPicPr>
      <xdr:blipFill>
        <a:blip xmlns:r="http://schemas.openxmlformats.org/officeDocument/2006/relationships" r:embed="rId1"/>
        <a:stretch>
          <a:fillRect/>
        </a:stretch>
      </xdr:blipFill>
      <xdr:spPr>
        <a:xfrm>
          <a:off x="95250" y="8524875"/>
          <a:ext cx="1815084" cy="361188"/>
        </a:xfrm>
        <a:prstGeom prst="rect">
          <a:avLst/>
        </a:prstGeom>
      </xdr:spPr>
    </xdr:pic>
    <xdr:clientData/>
  </xdr:twoCellAnchor>
  <xdr:twoCellAnchor>
    <xdr:from>
      <xdr:col>0</xdr:col>
      <xdr:colOff>95250</xdr:colOff>
      <xdr:row>80</xdr:row>
      <xdr:rowOff>57150</xdr:rowOff>
    </xdr:from>
    <xdr:to>
      <xdr:col>2</xdr:col>
      <xdr:colOff>367284</xdr:colOff>
      <xdr:row>81</xdr:row>
      <xdr:rowOff>104013</xdr:rowOff>
    </xdr:to>
    <xdr:pic>
      <xdr:nvPicPr>
        <xdr:cNvPr id="4" name="Picture 3" descr="KeyDate Advisory logo"/>
        <xdr:cNvPicPr>
          <a:picLocks noChangeAspect="1"/>
        </xdr:cNvPicPr>
      </xdr:nvPicPr>
      <xdr:blipFill>
        <a:blip xmlns:r="http://schemas.openxmlformats.org/officeDocument/2006/relationships" r:embed="rId1"/>
        <a:stretch>
          <a:fillRect/>
        </a:stretch>
      </xdr:blipFill>
      <xdr:spPr>
        <a:xfrm>
          <a:off x="95250" y="16992600"/>
          <a:ext cx="1815084" cy="361188"/>
        </a:xfrm>
        <a:prstGeom prst="rect">
          <a:avLst/>
        </a:prstGeom>
      </xdr:spPr>
    </xdr:pic>
    <xdr:clientData/>
  </xdr:twoCellAnchor>
  <xdr:twoCellAnchor>
    <xdr:from>
      <xdr:col>0</xdr:col>
      <xdr:colOff>95250</xdr:colOff>
      <xdr:row>120</xdr:row>
      <xdr:rowOff>57150</xdr:rowOff>
    </xdr:from>
    <xdr:to>
      <xdr:col>2</xdr:col>
      <xdr:colOff>367284</xdr:colOff>
      <xdr:row>121</xdr:row>
      <xdr:rowOff>104013</xdr:rowOff>
    </xdr:to>
    <xdr:pic>
      <xdr:nvPicPr>
        <xdr:cNvPr id="5" name="Picture 4" descr="KeyDate Advisory logo"/>
        <xdr:cNvPicPr>
          <a:picLocks noChangeAspect="1"/>
        </xdr:cNvPicPr>
      </xdr:nvPicPr>
      <xdr:blipFill>
        <a:blip xmlns:r="http://schemas.openxmlformats.org/officeDocument/2006/relationships" r:embed="rId1"/>
        <a:stretch>
          <a:fillRect/>
        </a:stretch>
      </xdr:blipFill>
      <xdr:spPr>
        <a:xfrm>
          <a:off x="95250" y="25460325"/>
          <a:ext cx="1815084" cy="361188"/>
        </a:xfrm>
        <a:prstGeom prst="rect">
          <a:avLst/>
        </a:prstGeom>
      </xdr:spPr>
    </xdr:pic>
    <xdr:clientData/>
  </xdr:twoCellAnchor>
  <xdr:twoCellAnchor>
    <xdr:from>
      <xdr:col>0</xdr:col>
      <xdr:colOff>95250</xdr:colOff>
      <xdr:row>160</xdr:row>
      <xdr:rowOff>57150</xdr:rowOff>
    </xdr:from>
    <xdr:to>
      <xdr:col>2</xdr:col>
      <xdr:colOff>367284</xdr:colOff>
      <xdr:row>161</xdr:row>
      <xdr:rowOff>104013</xdr:rowOff>
    </xdr:to>
    <xdr:pic>
      <xdr:nvPicPr>
        <xdr:cNvPr id="6" name="Picture 5" descr="KeyDate Advisory logo"/>
        <xdr:cNvPicPr>
          <a:picLocks noChangeAspect="1"/>
        </xdr:cNvPicPr>
      </xdr:nvPicPr>
      <xdr:blipFill>
        <a:blip xmlns:r="http://schemas.openxmlformats.org/officeDocument/2006/relationships" r:embed="rId1"/>
        <a:stretch>
          <a:fillRect/>
        </a:stretch>
      </xdr:blipFill>
      <xdr:spPr>
        <a:xfrm>
          <a:off x="95250" y="33928050"/>
          <a:ext cx="1815084" cy="361188"/>
        </a:xfrm>
        <a:prstGeom prst="rect">
          <a:avLst/>
        </a:prstGeom>
      </xdr:spPr>
    </xdr:pic>
    <xdr:clientData/>
  </xdr:twoCellAnchor>
</xdr:wsDr>
</file>

<file path=xl/tables/table1.xml><?xml version="1.0" encoding="utf-8"?>
<table xmlns="http://schemas.openxmlformats.org/spreadsheetml/2006/main" id="1" name="OpeningActions" displayName="OpeningActions" ref="A8:H13" totalsRowShown="0">
  <autoFilter ref="A8:H13"/>
  <tableColumns count="8">
    <tableColumn id="1" name="Priority" dataDxfId="0"/>
    <tableColumn id="2" name="Action" dataDxfId="1"/>
    <tableColumn id="3" name="Named owner" dataDxfId="2"/>
    <tableColumn id="4" name="Due date" dataDxfId="3"/>
    <tableColumn id="5" name="Status" dataDxfId="2"/>
    <tableColumn id="6" name="Evidence link" dataDxfId="4"/>
    <tableColumn id="7" name="Latest update" dataDxfId="2"/>
    <tableColumn id="8" name="Action ID" dataDxfId="1"/>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1.vml"/><Relationship Id="rId3" Type="http://schemas.openxmlformats.org/officeDocument/2006/relationships/table" Target="../tables/table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C5A136"/>
    <pageSetUpPr fitToPage="1"/>
  </sheetPr>
  <dimension ref="A1:J39"/>
  <sheetViews>
    <sheetView showGridLines="0" tabSelected="1" workbookViewId="0">
      <selection activeCell="D10" sqref="D10"/>
    </sheetView>
  </sheetViews>
  <sheetFormatPr defaultRowHeight="18" customHeight="1"/>
  <cols>
    <col min="1" max="10" width="11.5703125" customWidth="1"/>
  </cols>
  <sheetData>
    <row r="1" spans="1:10" ht="25" customHeight="1">
      <c r="A1" s="1"/>
      <c r="B1" s="1"/>
      <c r="C1" s="1"/>
      <c r="D1" s="2" t="s">
        <v>5</v>
      </c>
      <c r="E1" s="2"/>
      <c r="F1" s="2"/>
      <c r="G1" s="2"/>
      <c r="H1" s="2"/>
      <c r="I1" s="2"/>
      <c r="J1" s="2"/>
    </row>
    <row r="2" spans="1:10" ht="25" customHeight="1">
      <c r="A2" s="1"/>
      <c r="B2" s="1"/>
      <c r="C2" s="1"/>
      <c r="D2" s="2"/>
      <c r="E2" s="2"/>
      <c r="F2" s="2"/>
      <c r="G2" s="2"/>
      <c r="H2" s="2"/>
      <c r="I2" s="2"/>
      <c r="J2" s="2"/>
    </row>
    <row r="4" spans="1:10" ht="34" customHeight="1">
      <c r="A4" s="3" t="s">
        <v>6</v>
      </c>
      <c r="B4" s="3"/>
      <c r="C4" s="3"/>
      <c r="D4" s="3"/>
      <c r="E4" s="3"/>
      <c r="F4" s="3"/>
      <c r="G4" s="3"/>
      <c r="H4" s="3"/>
      <c r="I4" s="3"/>
      <c r="J4" s="3"/>
    </row>
    <row r="5" spans="1:10" ht="32" customHeight="1">
      <c r="A5" s="4" t="s">
        <v>7</v>
      </c>
      <c r="B5" s="4"/>
      <c r="C5" s="4"/>
      <c r="D5" s="4"/>
      <c r="E5" s="4"/>
      <c r="F5" s="4"/>
      <c r="G5" s="4"/>
      <c r="H5" s="4"/>
      <c r="I5" s="4"/>
      <c r="J5" s="4"/>
    </row>
    <row r="7" spans="1:10" ht="35" customHeight="1">
      <c r="A7" s="5" t="s">
        <v>8</v>
      </c>
      <c r="B7" s="5"/>
      <c r="C7" s="5"/>
      <c r="D7" s="5"/>
      <c r="E7" s="5"/>
      <c r="F7" s="5"/>
      <c r="G7" s="5"/>
      <c r="H7" s="5"/>
      <c r="I7" s="5"/>
      <c r="J7" s="5"/>
    </row>
    <row r="10" spans="1:10" ht="29" customHeight="1">
      <c r="A10" s="6" t="s">
        <v>9</v>
      </c>
      <c r="B10" s="6"/>
      <c r="C10" s="6"/>
      <c r="D10" s="7" t="s">
        <v>10</v>
      </c>
      <c r="E10" s="7"/>
      <c r="F10" s="7"/>
      <c r="G10" s="7"/>
      <c r="H10" s="7"/>
      <c r="I10" s="7"/>
      <c r="J10" s="7"/>
    </row>
    <row r="11" spans="1:10" ht="29" customHeight="1">
      <c r="A11" s="6" t="s">
        <v>11</v>
      </c>
      <c r="B11" s="6"/>
      <c r="C11" s="6"/>
      <c r="D11" s="7" t="s">
        <v>12</v>
      </c>
      <c r="E11" s="7"/>
      <c r="F11" s="7"/>
      <c r="G11" s="7"/>
      <c r="H11" s="7"/>
      <c r="I11" s="7"/>
      <c r="J11" s="7"/>
    </row>
    <row r="12" spans="1:10" ht="29" customHeight="1">
      <c r="A12" s="6" t="s">
        <v>13</v>
      </c>
      <c r="B12" s="6"/>
      <c r="C12" s="6"/>
      <c r="D12" s="8"/>
      <c r="E12" s="8"/>
      <c r="F12" s="8"/>
      <c r="G12" s="8"/>
      <c r="H12" s="8"/>
      <c r="I12" s="8"/>
      <c r="J12" s="8"/>
    </row>
    <row r="13" spans="1:10" ht="29" customHeight="1">
      <c r="A13" s="6" t="s">
        <v>14</v>
      </c>
      <c r="B13" s="6"/>
      <c r="C13" s="6"/>
      <c r="D13" s="8"/>
      <c r="E13" s="8"/>
      <c r="F13" s="8"/>
      <c r="G13" s="8"/>
      <c r="H13" s="8"/>
      <c r="I13" s="8"/>
      <c r="J13" s="8"/>
    </row>
    <row r="15" spans="1:10" ht="25" customHeight="1">
      <c r="A15" s="9" t="s">
        <v>15</v>
      </c>
      <c r="B15" s="9"/>
      <c r="C15" s="9"/>
      <c r="D15" s="9"/>
      <c r="E15" s="9"/>
      <c r="F15" s="9"/>
      <c r="G15" s="9"/>
      <c r="H15" s="9"/>
      <c r="I15" s="9"/>
      <c r="J15" s="9"/>
    </row>
    <row r="17" spans="1:10" ht="26" customHeight="1">
      <c r="A17" s="10" t="s">
        <v>16</v>
      </c>
      <c r="B17" s="10"/>
      <c r="C17" s="10" t="s">
        <v>17</v>
      </c>
      <c r="D17" s="10"/>
      <c r="E17" s="10" t="s">
        <v>18</v>
      </c>
      <c r="F17" s="10"/>
      <c r="G17" s="10" t="s">
        <v>19</v>
      </c>
      <c r="H17" s="10"/>
      <c r="I17" s="10" t="s">
        <v>20</v>
      </c>
      <c r="J17" s="10"/>
    </row>
    <row r="18" spans="1:10" ht="28" customHeight="1">
      <c r="A18" s="11">
        <f>COUNTIFS(OpeningActions[Action],"&lt;&gt;",OpeningActions[Status],"&lt;&gt;Complete")</f>
        <v>5</v>
      </c>
      <c r="B18" s="11"/>
      <c r="C18" s="11">
        <f>COUNTIFS(OpeningActions[Action],"&lt;&gt;",OpeningActions[Status],"Complete")</f>
        <v>0</v>
      </c>
      <c r="D18" s="11"/>
      <c r="E18" s="11">
        <f>COUNTIFS(OpeningActions[Action],"&lt;&gt;",OpeningActions[Status],"Blocked")</f>
        <v>0</v>
      </c>
      <c r="F18" s="11"/>
      <c r="G18" s="12">
        <f>COUNTIFS(OpeningActions[Action],"&lt;&gt;",OpeningActions[Due date],"&gt;0",OpeningActions[Due date],"&lt;"&amp;TODAY(),OpeningActions[Status],"&lt;&gt;Complete")</f>
        <v>0</v>
      </c>
      <c r="H18" s="12"/>
      <c r="I18" s="12">
        <f>COUNTIFS(OpeningActions[Action],"&lt;&gt;",OpeningActions[Named owner],"",OpeningActions[Status],"&lt;&gt;Complete")</f>
        <v>5</v>
      </c>
      <c r="J18" s="12"/>
    </row>
    <row r="19" spans="1:10" ht="22" customHeight="1">
      <c r="A19" s="11"/>
      <c r="B19" s="11"/>
      <c r="C19" s="11"/>
      <c r="D19" s="11"/>
      <c r="E19" s="11"/>
      <c r="F19" s="11"/>
      <c r="G19" s="12"/>
      <c r="H19" s="12"/>
      <c r="I19" s="12"/>
      <c r="J19" s="12"/>
    </row>
    <row r="21" spans="1:10" ht="27" customHeight="1">
      <c r="A21" s="13" t="s">
        <v>21</v>
      </c>
      <c r="B21" s="13"/>
      <c r="C21" s="13"/>
      <c r="D21" s="13"/>
      <c r="E21" s="13"/>
      <c r="F21" s="13"/>
      <c r="G21" s="13"/>
      <c r="H21" s="13"/>
      <c r="I21" s="13"/>
      <c r="J21" s="13"/>
    </row>
    <row r="22" spans="1:10" ht="21" customHeight="1">
      <c r="A22" s="14" t="s">
        <v>22</v>
      </c>
      <c r="B22" s="14"/>
      <c r="C22" s="14"/>
      <c r="D22" s="14"/>
      <c r="E22" s="14"/>
      <c r="F22" s="14"/>
      <c r="G22" s="14"/>
      <c r="H22" s="14"/>
      <c r="I22" s="14"/>
      <c r="J22" s="14"/>
    </row>
    <row r="23" spans="1:10" ht="17" customHeight="1">
      <c r="A23" s="14"/>
      <c r="B23" s="14"/>
      <c r="C23" s="14"/>
      <c r="D23" s="14"/>
      <c r="E23" s="14"/>
      <c r="F23" s="14"/>
      <c r="G23" s="14"/>
      <c r="H23" s="14"/>
      <c r="I23" s="14"/>
      <c r="J23" s="14"/>
    </row>
    <row r="24" spans="1:10" ht="21" customHeight="1">
      <c r="A24" s="14" t="s">
        <v>23</v>
      </c>
      <c r="B24" s="14"/>
      <c r="C24" s="14"/>
      <c r="D24" s="14"/>
      <c r="E24" s="14"/>
      <c r="F24" s="14"/>
      <c r="G24" s="14"/>
      <c r="H24" s="14"/>
      <c r="I24" s="14"/>
      <c r="J24" s="14"/>
    </row>
    <row r="25" spans="1:10" ht="17" customHeight="1">
      <c r="A25" s="14"/>
      <c r="B25" s="14"/>
      <c r="C25" s="14"/>
      <c r="D25" s="14"/>
      <c r="E25" s="14"/>
      <c r="F25" s="14"/>
      <c r="G25" s="14"/>
      <c r="H25" s="14"/>
      <c r="I25" s="14"/>
      <c r="J25" s="14"/>
    </row>
    <row r="26" spans="1:10" ht="21" customHeight="1">
      <c r="A26" s="14" t="s">
        <v>24</v>
      </c>
      <c r="B26" s="14"/>
      <c r="C26" s="14"/>
      <c r="D26" s="14"/>
      <c r="E26" s="14"/>
      <c r="F26" s="14"/>
      <c r="G26" s="14"/>
      <c r="H26" s="14"/>
      <c r="I26" s="14"/>
      <c r="J26" s="14"/>
    </row>
    <row r="27" spans="1:10" ht="17" customHeight="1">
      <c r="A27" s="14"/>
      <c r="B27" s="14"/>
      <c r="C27" s="14"/>
      <c r="D27" s="14"/>
      <c r="E27" s="14"/>
      <c r="F27" s="14"/>
      <c r="G27" s="14"/>
      <c r="H27" s="14"/>
      <c r="I27" s="14"/>
      <c r="J27" s="14"/>
    </row>
    <row r="29" spans="1:10" ht="18" customHeight="1">
      <c r="A29" s="15" t="s">
        <v>25</v>
      </c>
      <c r="F29" s="15" t="s">
        <v>26</v>
      </c>
    </row>
    <row r="31" spans="1:10" ht="27" customHeight="1">
      <c r="A31" s="13" t="s">
        <v>27</v>
      </c>
      <c r="B31" s="13"/>
      <c r="C31" s="13"/>
      <c r="D31" s="13"/>
      <c r="E31" s="13"/>
      <c r="F31" s="13"/>
      <c r="G31" s="13"/>
      <c r="H31" s="13"/>
      <c r="I31" s="13"/>
      <c r="J31" s="13"/>
    </row>
    <row r="32" spans="1:10" ht="29" customHeight="1">
      <c r="A32" s="16" t="s">
        <v>0</v>
      </c>
      <c r="B32" s="16"/>
      <c r="C32" s="16"/>
      <c r="D32" s="14" t="s">
        <v>28</v>
      </c>
      <c r="E32" s="14"/>
      <c r="F32" s="14"/>
      <c r="G32" s="14"/>
      <c r="H32" s="14"/>
      <c r="I32" s="14"/>
      <c r="J32" s="14"/>
    </row>
    <row r="33" spans="1:10" ht="29" customHeight="1">
      <c r="A33" s="17" t="s">
        <v>1</v>
      </c>
      <c r="B33" s="17"/>
      <c r="C33" s="17"/>
      <c r="D33" s="14" t="s">
        <v>29</v>
      </c>
      <c r="E33" s="14"/>
      <c r="F33" s="14"/>
      <c r="G33" s="14"/>
      <c r="H33" s="14"/>
      <c r="I33" s="14"/>
      <c r="J33" s="14"/>
    </row>
    <row r="34" spans="1:10" ht="29" customHeight="1">
      <c r="A34" s="18" t="s">
        <v>2</v>
      </c>
      <c r="B34" s="18"/>
      <c r="C34" s="18"/>
      <c r="D34" s="14" t="s">
        <v>30</v>
      </c>
      <c r="E34" s="14"/>
      <c r="F34" s="14"/>
      <c r="G34" s="14"/>
      <c r="H34" s="14"/>
      <c r="I34" s="14"/>
      <c r="J34" s="14"/>
    </row>
    <row r="35" spans="1:10" ht="29" customHeight="1">
      <c r="A35" s="19" t="s">
        <v>3</v>
      </c>
      <c r="B35" s="19"/>
      <c r="C35" s="19"/>
      <c r="D35" s="14" t="s">
        <v>31</v>
      </c>
      <c r="E35" s="14"/>
      <c r="F35" s="14"/>
      <c r="G35" s="14"/>
      <c r="H35" s="14"/>
      <c r="I35" s="14"/>
      <c r="J35" s="14"/>
    </row>
    <row r="36" spans="1:10" ht="29" customHeight="1">
      <c r="A36" s="20" t="s">
        <v>4</v>
      </c>
      <c r="B36" s="20"/>
      <c r="C36" s="20"/>
      <c r="D36" s="14" t="s">
        <v>32</v>
      </c>
      <c r="E36" s="14"/>
      <c r="F36" s="14"/>
      <c r="G36" s="14"/>
      <c r="H36" s="14"/>
      <c r="I36" s="14"/>
      <c r="J36" s="14"/>
    </row>
    <row r="38" spans="1:10" ht="20" customHeight="1">
      <c r="A38" s="9" t="s">
        <v>33</v>
      </c>
      <c r="B38" s="9"/>
      <c r="C38" s="9"/>
      <c r="D38" s="9"/>
      <c r="E38" s="9"/>
      <c r="F38" s="9"/>
      <c r="G38" s="9"/>
      <c r="H38" s="9"/>
      <c r="I38" s="9"/>
      <c r="J38" s="9"/>
    </row>
    <row r="39" spans="1:10" ht="23" customHeight="1">
      <c r="A39" s="9"/>
      <c r="B39" s="9"/>
      <c r="C39" s="9"/>
      <c r="D39" s="9"/>
      <c r="E39" s="9"/>
      <c r="F39" s="9"/>
      <c r="G39" s="9"/>
      <c r="H39" s="9"/>
      <c r="I39" s="9"/>
      <c r="J39" s="9"/>
    </row>
  </sheetData>
  <mergeCells count="40">
    <mergeCell ref="A1:C2"/>
    <mergeCell ref="D1:J2"/>
    <mergeCell ref="A4:J4"/>
    <mergeCell ref="A5:J5"/>
    <mergeCell ref="A7:J7"/>
    <mergeCell ref="A10:C10"/>
    <mergeCell ref="D10:J10"/>
    <mergeCell ref="A11:C11"/>
    <mergeCell ref="D11:J11"/>
    <mergeCell ref="A12:C12"/>
    <mergeCell ref="D12:J12"/>
    <mergeCell ref="A13:C13"/>
    <mergeCell ref="D13:J13"/>
    <mergeCell ref="A15:J15"/>
    <mergeCell ref="A17:B17"/>
    <mergeCell ref="A18:B19"/>
    <mergeCell ref="C17:D17"/>
    <mergeCell ref="C18:D19"/>
    <mergeCell ref="E17:F17"/>
    <mergeCell ref="E18:F19"/>
    <mergeCell ref="G17:H17"/>
    <mergeCell ref="G18:H19"/>
    <mergeCell ref="I17:J17"/>
    <mergeCell ref="I18:J19"/>
    <mergeCell ref="A21:J21"/>
    <mergeCell ref="A22:J23"/>
    <mergeCell ref="A24:J25"/>
    <mergeCell ref="A26:J27"/>
    <mergeCell ref="A31:J31"/>
    <mergeCell ref="A32:C32"/>
    <mergeCell ref="D32:J32"/>
    <mergeCell ref="A33:C33"/>
    <mergeCell ref="D33:J33"/>
    <mergeCell ref="A34:C34"/>
    <mergeCell ref="D34:J34"/>
    <mergeCell ref="A35:C35"/>
    <mergeCell ref="D35:J35"/>
    <mergeCell ref="A36:C36"/>
    <mergeCell ref="D36:J36"/>
    <mergeCell ref="A38:J39"/>
  </mergeCells>
  <dataValidations count="1">
    <dataValidation type="date" allowBlank="1" showInputMessage="1" showErrorMessage="1" errorTitle="Use a date" error="Enter a date between 2020 and 2099." promptTitle="Enter a real date" prompt="Use your planned opening date or review date. Leave blank until known." sqref="D12:D13">
      <formula1>43831</formula1>
      <formula2>73050</formula2>
    </dataValidation>
  </dataValidations>
  <hyperlinks>
    <hyperlink ref="A29" location="'Action tracker'!A1" display="Open Action tracker →"/>
    <hyperlink ref="F29" location="'Action details'!A1" display="Open Action details →"/>
  </hyperlinks>
  <printOptions horizontalCentered="1"/>
  <pageMargins left="0.35" right="0.35" top="0.35" bottom="0.4" header="0.3" footer="0.18"/>
  <pageSetup paperSize="9" orientation="portrait"/>
  <headerFooter>
    <oddFooter>&amp;LKeyDate Advisory | Illustrative example&amp;C&amp;P of &amp;N&amp;Rkeydateadvisory.com</oddFooter>
  </headerFooter>
  <drawing r:id="rId1"/>
</worksheet>
</file>

<file path=xl/worksheets/sheet2.xml><?xml version="1.0" encoding="utf-8"?>
<worksheet xmlns="http://schemas.openxmlformats.org/spreadsheetml/2006/main" xmlns:r="http://schemas.openxmlformats.org/officeDocument/2006/relationships">
  <sheetPr>
    <tabColor rgb="FF102235"/>
    <pageSetUpPr fitToPage="1"/>
  </sheetPr>
  <dimension ref="A1:H13"/>
  <sheetViews>
    <sheetView showGridLines="0" zoomScale="90" zoomScaleNormal="90" workbookViewId="0">
      <pane xSplit="2" ySplit="8" topLeftCell="C9" activePane="bottomRight" state="frozen"/>
      <selection pane="topRight" activeCell="C1" sqref="C1"/>
      <selection pane="bottomLeft" activeCell="A9" sqref="A9"/>
      <selection pane="bottomRight" activeCell="C9" sqref="C9"/>
    </sheetView>
  </sheetViews>
  <sheetFormatPr defaultRowHeight="18" customHeight="1"/>
  <cols>
    <col min="1" max="1" width="10.7109375" customWidth="1"/>
    <col min="2" max="2" width="43.7109375" customWidth="1"/>
    <col min="3" max="3" width="22.7109375" customWidth="1"/>
    <col min="4" max="4" width="14.7109375" customWidth="1"/>
    <col min="5" max="5" width="19.7109375" customWidth="1"/>
    <col min="6" max="6" width="28.7109375" customWidth="1"/>
    <col min="7" max="7" width="38.7109375" customWidth="1"/>
    <col min="8" max="8" width="12.7109375" hidden="1" customWidth="1"/>
  </cols>
  <sheetData>
    <row r="1" spans="1:8" ht="25" customHeight="1">
      <c r="A1" s="1"/>
      <c r="B1" s="1"/>
      <c r="C1" s="1"/>
      <c r="D1" s="2" t="s">
        <v>34</v>
      </c>
      <c r="E1" s="2"/>
      <c r="F1" s="2"/>
      <c r="G1" s="2"/>
    </row>
    <row r="2" spans="1:8" ht="25" customHeight="1">
      <c r="A2" s="1"/>
      <c r="B2" s="1"/>
      <c r="C2" s="1"/>
      <c r="D2" s="2"/>
      <c r="E2" s="2"/>
      <c r="F2" s="2"/>
      <c r="G2" s="2"/>
    </row>
    <row r="4" spans="1:8" ht="34" customHeight="1">
      <c r="A4" s="3" t="s">
        <v>35</v>
      </c>
      <c r="B4" s="3"/>
      <c r="C4" s="3"/>
      <c r="D4" s="3"/>
      <c r="E4" s="3"/>
      <c r="F4" s="3"/>
      <c r="G4" s="3"/>
    </row>
    <row r="5" spans="1:8" ht="30" customHeight="1">
      <c r="A5" s="4" t="s">
        <v>36</v>
      </c>
      <c r="B5" s="4"/>
      <c r="C5" s="4"/>
      <c r="D5" s="4"/>
      <c r="E5" s="4"/>
      <c r="F5" s="4"/>
      <c r="G5" s="4"/>
    </row>
    <row r="6" spans="1:8" ht="30" customHeight="1">
      <c r="A6" s="5" t="s">
        <v>37</v>
      </c>
      <c r="B6" s="5"/>
      <c r="C6" s="5"/>
      <c r="D6" s="5"/>
      <c r="E6" s="5"/>
      <c r="F6" s="5"/>
      <c r="G6" s="5"/>
    </row>
    <row r="8" spans="1:8" ht="32" customHeight="1">
      <c r="A8" s="21" t="s">
        <v>38</v>
      </c>
      <c r="B8" s="21" t="s">
        <v>39</v>
      </c>
      <c r="C8" s="21" t="s">
        <v>40</v>
      </c>
      <c r="D8" s="21" t="s">
        <v>41</v>
      </c>
      <c r="E8" s="21" t="s">
        <v>42</v>
      </c>
      <c r="F8" s="21" t="s">
        <v>43</v>
      </c>
      <c r="G8" s="21" t="s">
        <v>44</v>
      </c>
      <c r="H8" s="21" t="s">
        <v>45</v>
      </c>
    </row>
    <row r="9" spans="1:8" ht="78" customHeight="1">
      <c r="A9" s="22">
        <v>1</v>
      </c>
      <c r="B9" s="23" t="s">
        <v>46</v>
      </c>
      <c r="C9" s="24"/>
      <c r="D9" s="25">
        <f>IF(ISNUMBER(OpeningDate),OpeningDate-14,"")</f>
        <v/>
      </c>
      <c r="E9" s="24" t="s">
        <v>0</v>
      </c>
      <c r="F9" s="17"/>
      <c r="G9" s="24"/>
      <c r="H9" s="23" t="s">
        <v>47</v>
      </c>
    </row>
    <row r="10" spans="1:8" ht="78" customHeight="1">
      <c r="A10" s="22">
        <v>2</v>
      </c>
      <c r="B10" s="23" t="s">
        <v>48</v>
      </c>
      <c r="C10" s="24"/>
      <c r="D10" s="25">
        <f>IF(ISNUMBER(OpeningDate),OpeningDate-14,"")</f>
        <v/>
      </c>
      <c r="E10" s="24" t="s">
        <v>0</v>
      </c>
      <c r="F10" s="17"/>
      <c r="G10" s="24"/>
      <c r="H10" s="23" t="s">
        <v>49</v>
      </c>
    </row>
    <row r="11" spans="1:8" ht="78" customHeight="1">
      <c r="A11" s="22">
        <v>3</v>
      </c>
      <c r="B11" s="23" t="s">
        <v>50</v>
      </c>
      <c r="C11" s="24"/>
      <c r="D11" s="25">
        <f>IF(ISNUMBER(OpeningDate),OpeningDate-7,"")</f>
        <v/>
      </c>
      <c r="E11" s="24" t="s">
        <v>0</v>
      </c>
      <c r="F11" s="17"/>
      <c r="G11" s="24"/>
      <c r="H11" s="23" t="s">
        <v>51</v>
      </c>
    </row>
    <row r="12" spans="1:8" ht="78" customHeight="1">
      <c r="A12" s="22">
        <v>4</v>
      </c>
      <c r="B12" s="23" t="s">
        <v>52</v>
      </c>
      <c r="C12" s="24"/>
      <c r="D12" s="25">
        <f>IF(ISNUMBER(ReviewDate),WORKDAY(ReviewDate,2),"")</f>
        <v/>
      </c>
      <c r="E12" s="24" t="s">
        <v>0</v>
      </c>
      <c r="F12" s="17"/>
      <c r="G12" s="24"/>
      <c r="H12" s="23" t="s">
        <v>53</v>
      </c>
    </row>
    <row r="13" spans="1:8" ht="78" customHeight="1">
      <c r="A13" s="22">
        <v>5</v>
      </c>
      <c r="B13" s="23" t="s">
        <v>54</v>
      </c>
      <c r="C13" s="24"/>
      <c r="D13" s="25">
        <f>IF(ISNUMBER(OpeningDate),OpeningDate-7,"")</f>
        <v/>
      </c>
      <c r="E13" s="24" t="s">
        <v>0</v>
      </c>
      <c r="F13" s="17"/>
      <c r="G13" s="24"/>
      <c r="H13" s="23" t="s">
        <v>55</v>
      </c>
    </row>
  </sheetData>
  <mergeCells count="5">
    <mergeCell ref="A1:C2"/>
    <mergeCell ref="D1:G2"/>
    <mergeCell ref="A4:G4"/>
    <mergeCell ref="A5:G5"/>
    <mergeCell ref="A6:G6"/>
  </mergeCells>
  <conditionalFormatting sqref="C9:C208">
    <cfRule type="expression" dxfId="7" priority="6">
      <formula>AND($B9&lt;&gt;"",$C9="",$E9&lt;&gt;"Complete")</formula>
    </cfRule>
  </conditionalFormatting>
  <conditionalFormatting sqref="D9:D208">
    <cfRule type="expression" dxfId="7" priority="7">
      <formula>AND($B9&lt;&gt;"",$D9="",$E9&lt;&gt;"Complete")</formula>
    </cfRule>
    <cfRule type="expression" dxfId="9" priority="8">
      <formula>AND(ISNUMBER($D9),$D9&gt;0,$D9&lt;TODAY(),$B9&lt;&gt;"",$E9&lt;&gt;"Complete")</formula>
    </cfRule>
  </conditionalFormatting>
  <conditionalFormatting sqref="E9:E208">
    <cfRule type="containsText" dxfId="5" priority="1" operator="containsText" text="Not started">
      <formula>NOT(ISERROR(SEARCH("Not started",E9)))</formula>
    </cfRule>
    <cfRule type="containsText" dxfId="4" priority="2" operator="containsText" text="In progress">
      <formula>NOT(ISERROR(SEARCH("In progress",E9)))</formula>
    </cfRule>
    <cfRule type="containsText" dxfId="6" priority="3" operator="containsText" text="Blocked">
      <formula>NOT(ISERROR(SEARCH("Blocked",E9)))</formula>
    </cfRule>
    <cfRule type="containsText" dxfId="7" priority="4" operator="containsText" text="Ready to verify">
      <formula>NOT(ISERROR(SEARCH("Ready to verify",E9)))</formula>
    </cfRule>
    <cfRule type="containsText" dxfId="8" priority="5" operator="containsText" text="Complete">
      <formula>NOT(ISERROR(SEARCH("Complete",E9)))</formula>
    </cfRule>
  </conditionalFormatting>
  <dataValidations count="3">
    <dataValidation type="whole" allowBlank="1" showInputMessage="1" showErrorMessage="1" promptTitle="Priority order" prompt="1 is the first priority. Use a number from 1 to 99." sqref="A9:A208">
      <formula1>1</formula1>
      <formula2>99</formula2>
    </dataValidation>
    <dataValidation type="date" allowBlank="1" showInputMessage="1" showErrorMessage="1" sqref="D9:D208">
      <formula1>43831</formula1>
      <formula2>73050</formula2>
    </dataValidation>
    <dataValidation type="list" allowBlank="1" showInputMessage="1" showErrorMessage="1" errorTitle="Choose a listed status" error="Use one of the five available statuses." promptTitle="Update progress" prompt="Choose a status. Complete means the agreed check has passed." sqref="E9:E208">
      <formula1>StatusChoices</formula1>
    </dataValidation>
  </dataValidations>
  <printOptions horizontalCentered="1"/>
  <pageMargins left="0.35" right="0.35" top="0.35" bottom="0.4" header="0.3" footer="0.18"/>
  <pageSetup paperSize="5" orientation="landscape"/>
  <headerFooter>
    <oddFooter>&amp;LKeyDate Advisory | Illustrative example&amp;C&amp;P of &amp;N&amp;Rkeydateadvisory.com</oddFooter>
  </headerFooter>
  <drawing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sheetPr>
    <tabColor rgb="FF102235"/>
    <pageSetUpPr fitToPage="1"/>
  </sheetPr>
  <dimension ref="A1:J200"/>
  <sheetViews>
    <sheetView showGridLines="0" workbookViewId="0"/>
  </sheetViews>
  <sheetFormatPr defaultRowHeight="18" customHeight="1"/>
  <cols>
    <col min="1" max="10" width="11.5703125" customWidth="1"/>
  </cols>
  <sheetData>
    <row r="1" spans="1:10" ht="25" customHeight="1">
      <c r="A1" s="1"/>
      <c r="B1" s="1"/>
      <c r="C1" s="1"/>
      <c r="D1" s="2" t="s">
        <v>56</v>
      </c>
      <c r="E1" s="2"/>
      <c r="F1" s="2"/>
      <c r="G1" s="2"/>
      <c r="H1" s="2"/>
      <c r="I1" s="2"/>
      <c r="J1" s="2"/>
    </row>
    <row r="2" spans="1:10" ht="25" customHeight="1">
      <c r="A2" s="1"/>
      <c r="B2" s="1"/>
      <c r="C2" s="1"/>
      <c r="D2" s="2"/>
      <c r="E2" s="2"/>
      <c r="F2" s="2"/>
      <c r="G2" s="2"/>
      <c r="H2" s="2"/>
      <c r="I2" s="2"/>
      <c r="J2" s="2"/>
    </row>
    <row r="3" spans="1:10" ht="16" customHeight="1"/>
    <row r="4" spans="1:10" ht="25" customHeight="1">
      <c r="A4" s="5" t="s">
        <v>57</v>
      </c>
      <c r="B4" s="5"/>
      <c r="C4" s="5"/>
      <c r="D4" s="5"/>
      <c r="E4" s="5"/>
      <c r="F4" s="5"/>
      <c r="G4" s="5"/>
      <c r="H4" s="5"/>
      <c r="I4" s="5"/>
      <c r="J4" s="5"/>
    </row>
    <row r="5" spans="1:10" ht="16" customHeight="1"/>
    <row r="6" spans="1:10" ht="16" customHeight="1">
      <c r="A6" s="26" t="str">
        <f>IFERROR(INDEX(OpeningActions[Action],MATCH("KDA-01",OpeningActions[Action ID],0)),"Action removed from tracker")</f>
        <v>Prove checkout works when the internet goes down.</v>
      </c>
      <c r="B6" s="26"/>
      <c r="C6" s="26"/>
      <c r="D6" s="26"/>
      <c r="E6" s="26"/>
      <c r="F6" s="26"/>
      <c r="G6" s="26"/>
      <c r="H6" s="26"/>
      <c r="I6" s="26"/>
      <c r="J6" s="26"/>
    </row>
    <row r="7" spans="1:10" ht="16" customHeight="1">
      <c r="A7" s="26"/>
      <c r="B7" s="26"/>
      <c r="C7" s="26"/>
      <c r="D7" s="26"/>
      <c r="E7" s="26"/>
      <c r="F7" s="26"/>
      <c r="G7" s="26"/>
      <c r="H7" s="26"/>
      <c r="I7" s="26"/>
      <c r="J7" s="26"/>
    </row>
    <row r="8" spans="1:10" ht="16" customHeight="1">
      <c r="A8" s="26"/>
      <c r="B8" s="26"/>
      <c r="C8" s="26"/>
      <c r="D8" s="26"/>
      <c r="E8" s="26"/>
      <c r="F8" s="26"/>
      <c r="G8" s="26"/>
      <c r="H8" s="26"/>
      <c r="I8" s="26"/>
      <c r="J8" s="26"/>
    </row>
    <row r="9" spans="1:10" ht="16" customHeight="1"/>
    <row r="10" spans="1:10" ht="16" customHeight="1">
      <c r="A10" s="27" t="s">
        <v>58</v>
      </c>
      <c r="B10" s="27"/>
      <c r="C10" s="23" t="s">
        <v>59</v>
      </c>
      <c r="D10" s="23"/>
      <c r="E10" s="23"/>
      <c r="F10" s="23"/>
      <c r="G10" s="23"/>
      <c r="H10" s="23"/>
      <c r="I10" s="23"/>
      <c r="J10" s="23"/>
    </row>
    <row r="11" spans="1:10" ht="16" customHeight="1">
      <c r="A11" s="27"/>
      <c r="B11" s="27"/>
      <c r="C11" s="23"/>
      <c r="D11" s="23"/>
      <c r="E11" s="23"/>
      <c r="F11" s="23"/>
      <c r="G11" s="23"/>
      <c r="H11" s="23"/>
      <c r="I11" s="23"/>
      <c r="J11" s="23"/>
    </row>
    <row r="12" spans="1:10" ht="16" customHeight="1">
      <c r="A12" s="27"/>
      <c r="B12" s="27"/>
      <c r="C12" s="23"/>
      <c r="D12" s="23"/>
      <c r="E12" s="23"/>
      <c r="F12" s="23"/>
      <c r="G12" s="23"/>
      <c r="H12" s="23"/>
      <c r="I12" s="23"/>
      <c r="J12" s="23"/>
    </row>
    <row r="13" spans="1:10" ht="16" customHeight="1"/>
    <row r="14" spans="1:10" ht="16" customHeight="1">
      <c r="A14" s="27" t="s">
        <v>60</v>
      </c>
      <c r="B14" s="27"/>
      <c r="C14" s="23" t="s">
        <v>61</v>
      </c>
      <c r="D14" s="23"/>
      <c r="E14" s="23"/>
      <c r="F14" s="23"/>
      <c r="G14" s="23"/>
      <c r="H14" s="23"/>
      <c r="I14" s="23"/>
      <c r="J14" s="23"/>
    </row>
    <row r="15" spans="1:10" ht="16" customHeight="1">
      <c r="A15" s="27"/>
      <c r="B15" s="27"/>
      <c r="C15" s="23"/>
      <c r="D15" s="23"/>
      <c r="E15" s="23"/>
      <c r="F15" s="23"/>
      <c r="G15" s="23"/>
      <c r="H15" s="23"/>
      <c r="I15" s="23"/>
      <c r="J15" s="23"/>
    </row>
    <row r="16" spans="1:10" ht="16" customHeight="1">
      <c r="A16" s="27"/>
      <c r="B16" s="27"/>
      <c r="C16" s="23"/>
      <c r="D16" s="23"/>
      <c r="E16" s="23"/>
      <c r="F16" s="23"/>
      <c r="G16" s="23"/>
      <c r="H16" s="23"/>
      <c r="I16" s="23"/>
      <c r="J16" s="23"/>
    </row>
    <row r="17" spans="1:10" ht="16" customHeight="1"/>
    <row r="18" spans="1:10" ht="16" customHeight="1">
      <c r="A18" s="27" t="s">
        <v>62</v>
      </c>
      <c r="B18" s="27"/>
      <c r="C18" s="23" t="s">
        <v>63</v>
      </c>
      <c r="D18" s="23"/>
      <c r="E18" s="23"/>
      <c r="F18" s="23"/>
      <c r="G18" s="23"/>
      <c r="H18" s="23"/>
      <c r="I18" s="23"/>
      <c r="J18" s="23"/>
    </row>
    <row r="19" spans="1:10" ht="16" customHeight="1">
      <c r="A19" s="27"/>
      <c r="B19" s="27"/>
      <c r="C19" s="23"/>
      <c r="D19" s="23"/>
      <c r="E19" s="23"/>
      <c r="F19" s="23"/>
      <c r="G19" s="23"/>
      <c r="H19" s="23"/>
      <c r="I19" s="23"/>
      <c r="J19" s="23"/>
    </row>
    <row r="20" spans="1:10" ht="16" customHeight="1">
      <c r="A20" s="27"/>
      <c r="B20" s="27"/>
      <c r="C20" s="23"/>
      <c r="D20" s="23"/>
      <c r="E20" s="23"/>
      <c r="F20" s="23"/>
      <c r="G20" s="23"/>
      <c r="H20" s="23"/>
      <c r="I20" s="23"/>
      <c r="J20" s="23"/>
    </row>
    <row r="21" spans="1:10" ht="16" customHeight="1"/>
    <row r="22" spans="1:10" ht="16" customHeight="1">
      <c r="A22" s="27" t="s">
        <v>64</v>
      </c>
      <c r="B22" s="27"/>
      <c r="C22" s="23" t="s">
        <v>65</v>
      </c>
      <c r="D22" s="23"/>
      <c r="E22" s="23"/>
      <c r="F22" s="23"/>
      <c r="G22" s="23"/>
      <c r="H22" s="23"/>
      <c r="I22" s="23"/>
      <c r="J22" s="23"/>
    </row>
    <row r="23" spans="1:10" ht="16" customHeight="1">
      <c r="A23" s="27"/>
      <c r="B23" s="27"/>
      <c r="C23" s="23"/>
      <c r="D23" s="23"/>
      <c r="E23" s="23"/>
      <c r="F23" s="23"/>
      <c r="G23" s="23"/>
      <c r="H23" s="23"/>
      <c r="I23" s="23"/>
      <c r="J23" s="23"/>
    </row>
    <row r="24" spans="1:10" ht="16" customHeight="1">
      <c r="A24" s="27"/>
      <c r="B24" s="27"/>
      <c r="C24" s="23"/>
      <c r="D24" s="23"/>
      <c r="E24" s="23"/>
      <c r="F24" s="23"/>
      <c r="G24" s="23"/>
      <c r="H24" s="23"/>
      <c r="I24" s="23"/>
      <c r="J24" s="23"/>
    </row>
    <row r="25" spans="1:10" ht="16" customHeight="1">
      <c r="A25" s="27"/>
      <c r="B25" s="27"/>
      <c r="C25" s="23"/>
      <c r="D25" s="23"/>
      <c r="E25" s="23"/>
      <c r="F25" s="23"/>
      <c r="G25" s="23"/>
      <c r="H25" s="23"/>
      <c r="I25" s="23"/>
      <c r="J25" s="23"/>
    </row>
    <row r="26" spans="1:10" ht="16" customHeight="1">
      <c r="A26" s="27"/>
      <c r="B26" s="27"/>
      <c r="C26" s="23"/>
      <c r="D26" s="23"/>
      <c r="E26" s="23"/>
      <c r="F26" s="23"/>
      <c r="G26" s="23"/>
      <c r="H26" s="23"/>
      <c r="I26" s="23"/>
      <c r="J26" s="23"/>
    </row>
    <row r="27" spans="1:10" ht="16" customHeight="1"/>
    <row r="28" spans="1:10" ht="16" customHeight="1">
      <c r="A28" s="27" t="s">
        <v>66</v>
      </c>
      <c r="B28" s="27"/>
      <c r="C28" s="23" t="s">
        <v>67</v>
      </c>
      <c r="D28" s="23"/>
      <c r="E28" s="23"/>
      <c r="F28" s="23"/>
      <c r="G28" s="23"/>
      <c r="H28" s="23"/>
      <c r="I28" s="23"/>
      <c r="J28" s="23"/>
    </row>
    <row r="29" spans="1:10" ht="16" customHeight="1">
      <c r="A29" s="27"/>
      <c r="B29" s="27"/>
      <c r="C29" s="23"/>
      <c r="D29" s="23"/>
      <c r="E29" s="23"/>
      <c r="F29" s="23"/>
      <c r="G29" s="23"/>
      <c r="H29" s="23"/>
      <c r="I29" s="23"/>
      <c r="J29" s="23"/>
    </row>
    <row r="30" spans="1:10" ht="16" customHeight="1">
      <c r="A30" s="27"/>
      <c r="B30" s="27"/>
      <c r="C30" s="23"/>
      <c r="D30" s="23"/>
      <c r="E30" s="23"/>
      <c r="F30" s="23"/>
      <c r="G30" s="23"/>
      <c r="H30" s="23"/>
      <c r="I30" s="23"/>
      <c r="J30" s="23"/>
    </row>
    <row r="31" spans="1:10" ht="16" customHeight="1">
      <c r="A31" s="27"/>
      <c r="B31" s="27"/>
      <c r="C31" s="23"/>
      <c r="D31" s="23"/>
      <c r="E31" s="23"/>
      <c r="F31" s="23"/>
      <c r="G31" s="23"/>
      <c r="H31" s="23"/>
      <c r="I31" s="23"/>
      <c r="J31" s="23"/>
    </row>
    <row r="32" spans="1:10" ht="16" customHeight="1">
      <c r="A32" s="27"/>
      <c r="B32" s="27"/>
      <c r="C32" s="23"/>
      <c r="D32" s="23"/>
      <c r="E32" s="23"/>
      <c r="F32" s="23"/>
      <c r="G32" s="23"/>
      <c r="H32" s="23"/>
      <c r="I32" s="23"/>
      <c r="J32" s="23"/>
    </row>
    <row r="33" spans="1:10" ht="16" customHeight="1">
      <c r="A33" s="27"/>
      <c r="B33" s="27"/>
      <c r="C33" s="23"/>
      <c r="D33" s="23"/>
      <c r="E33" s="23"/>
      <c r="F33" s="23"/>
      <c r="G33" s="23"/>
      <c r="H33" s="23"/>
      <c r="I33" s="23"/>
      <c r="J33" s="23"/>
    </row>
    <row r="34" spans="1:10" ht="16" customHeight="1">
      <c r="A34" s="27"/>
      <c r="B34" s="27"/>
      <c r="C34" s="23"/>
      <c r="D34" s="23"/>
      <c r="E34" s="23"/>
      <c r="F34" s="23"/>
      <c r="G34" s="23"/>
      <c r="H34" s="23"/>
      <c r="I34" s="23"/>
      <c r="J34" s="23"/>
    </row>
    <row r="35" spans="1:10" ht="16" customHeight="1"/>
    <row r="36" spans="1:10" ht="16" customHeight="1">
      <c r="A36" s="28" t="s">
        <v>68</v>
      </c>
      <c r="B36" s="28"/>
      <c r="C36" s="28"/>
      <c r="D36" s="28" t="s">
        <v>69</v>
      </c>
      <c r="E36" s="28"/>
      <c r="F36" s="28"/>
      <c r="G36" s="28" t="s">
        <v>70</v>
      </c>
      <c r="H36" s="28"/>
      <c r="I36" s="28"/>
      <c r="J36" s="28"/>
    </row>
    <row r="37" spans="1:10" ht="16" customHeight="1">
      <c r="A37" s="24" t="str">
        <f>IFERROR(IF(INDEX(OpeningActions[Named owner],MATCH("KDA-01",OpeningActions[Action ID],0))="","Unassigned",INDEX(OpeningActions[Named owner],MATCH("KDA-01",OpeningActions[Action ID],0))),"Action missing")</f>
        <v>Unassigned</v>
      </c>
      <c r="B37" s="24"/>
      <c r="C37" s="24"/>
      <c r="D37" s="8">
        <f>IFERROR(IF(INDEX(OpeningActions[Due date],MATCH("KDA-01",OpeningActions[Action ID],0))="","",INDEX(OpeningActions[Due date],MATCH("KDA-01",OpeningActions[Action ID],0))),"")</f>
        <v/>
      </c>
      <c r="E37" s="8"/>
      <c r="F37" s="8"/>
      <c r="G37" s="24" t="str">
        <f>IFERROR(INDEX(OpeningActions[Status],MATCH("KDA-01",OpeningActions[Action ID],0)),"Action missing")</f>
        <v>Not started</v>
      </c>
      <c r="H37" s="24"/>
      <c r="I37" s="24"/>
      <c r="J37" s="24"/>
    </row>
    <row r="38" spans="1:10" ht="16" customHeight="1">
      <c r="A38" s="24"/>
      <c r="B38" s="24"/>
      <c r="C38" s="24"/>
      <c r="D38" s="8"/>
      <c r="E38" s="8"/>
      <c r="F38" s="8"/>
      <c r="G38" s="24"/>
      <c r="H38" s="24"/>
      <c r="I38" s="24"/>
      <c r="J38" s="24"/>
    </row>
    <row r="39" spans="1:10" ht="16" customHeight="1"/>
    <row r="40" spans="1:10" ht="26" customHeight="1">
      <c r="A40" s="9" t="s">
        <v>71</v>
      </c>
      <c r="B40" s="9"/>
      <c r="C40" s="9"/>
      <c r="D40" s="9"/>
      <c r="E40" s="9"/>
      <c r="F40" s="9"/>
      <c r="G40" s="9"/>
      <c r="H40" s="9"/>
      <c r="I40" s="9"/>
      <c r="J40" s="9"/>
    </row>
    <row r="41" spans="1:10" ht="25" customHeight="1">
      <c r="A41" s="1"/>
      <c r="B41" s="1"/>
      <c r="C41" s="1"/>
      <c r="D41" s="2" t="s">
        <v>72</v>
      </c>
      <c r="E41" s="2"/>
      <c r="F41" s="2"/>
      <c r="G41" s="2"/>
      <c r="H41" s="2"/>
      <c r="I41" s="2"/>
      <c r="J41" s="2"/>
    </row>
    <row r="42" spans="1:10" ht="25" customHeight="1">
      <c r="A42" s="1"/>
      <c r="B42" s="1"/>
      <c r="C42" s="1"/>
      <c r="D42" s="2"/>
      <c r="E42" s="2"/>
      <c r="F42" s="2"/>
      <c r="G42" s="2"/>
      <c r="H42" s="2"/>
      <c r="I42" s="2"/>
      <c r="J42" s="2"/>
    </row>
    <row r="43" spans="1:10" ht="16" customHeight="1"/>
    <row r="44" spans="1:10" ht="25" customHeight="1">
      <c r="A44" s="5" t="s">
        <v>57</v>
      </c>
      <c r="B44" s="5"/>
      <c r="C44" s="5"/>
      <c r="D44" s="5"/>
      <c r="E44" s="5"/>
      <c r="F44" s="5"/>
      <c r="G44" s="5"/>
      <c r="H44" s="5"/>
      <c r="I44" s="5"/>
      <c r="J44" s="5"/>
    </row>
    <row r="45" spans="1:10" ht="16" customHeight="1"/>
    <row r="46" spans="1:10" ht="16" customHeight="1">
      <c r="A46" s="26" t="str">
        <f>IFERROR(INDEX(OpeningActions[Action],MATCH("KDA-02",OpeningActions[Action ID],0)),"Action removed from tracker")</f>
        <v>Check that payments use this store’s account and reach the bank.</v>
      </c>
      <c r="B46" s="26"/>
      <c r="C46" s="26"/>
      <c r="D46" s="26"/>
      <c r="E46" s="26"/>
      <c r="F46" s="26"/>
      <c r="G46" s="26"/>
      <c r="H46" s="26"/>
      <c r="I46" s="26"/>
      <c r="J46" s="26"/>
    </row>
    <row r="47" spans="1:10" ht="16" customHeight="1">
      <c r="A47" s="26"/>
      <c r="B47" s="26"/>
      <c r="C47" s="26"/>
      <c r="D47" s="26"/>
      <c r="E47" s="26"/>
      <c r="F47" s="26"/>
      <c r="G47" s="26"/>
      <c r="H47" s="26"/>
      <c r="I47" s="26"/>
      <c r="J47" s="26"/>
    </row>
    <row r="48" spans="1:10" ht="16" customHeight="1">
      <c r="A48" s="26"/>
      <c r="B48" s="26"/>
      <c r="C48" s="26"/>
      <c r="D48" s="26"/>
      <c r="E48" s="26"/>
      <c r="F48" s="26"/>
      <c r="G48" s="26"/>
      <c r="H48" s="26"/>
      <c r="I48" s="26"/>
      <c r="J48" s="26"/>
    </row>
    <row r="49" spans="1:10" ht="16" customHeight="1"/>
    <row r="50" spans="1:10" ht="16" customHeight="1">
      <c r="A50" s="27" t="s">
        <v>58</v>
      </c>
      <c r="B50" s="27"/>
      <c r="C50" s="23" t="s">
        <v>73</v>
      </c>
      <c r="D50" s="23"/>
      <c r="E50" s="23"/>
      <c r="F50" s="23"/>
      <c r="G50" s="23"/>
      <c r="H50" s="23"/>
      <c r="I50" s="23"/>
      <c r="J50" s="23"/>
    </row>
    <row r="51" spans="1:10" ht="16" customHeight="1">
      <c r="A51" s="27"/>
      <c r="B51" s="27"/>
      <c r="C51" s="23"/>
      <c r="D51" s="23"/>
      <c r="E51" s="23"/>
      <c r="F51" s="23"/>
      <c r="G51" s="23"/>
      <c r="H51" s="23"/>
      <c r="I51" s="23"/>
      <c r="J51" s="23"/>
    </row>
    <row r="52" spans="1:10" ht="16" customHeight="1">
      <c r="A52" s="27"/>
      <c r="B52" s="27"/>
      <c r="C52" s="23"/>
      <c r="D52" s="23"/>
      <c r="E52" s="23"/>
      <c r="F52" s="23"/>
      <c r="G52" s="23"/>
      <c r="H52" s="23"/>
      <c r="I52" s="23"/>
      <c r="J52" s="23"/>
    </row>
    <row r="53" spans="1:10" ht="16" customHeight="1"/>
    <row r="54" spans="1:10" ht="16" customHeight="1">
      <c r="A54" s="27" t="s">
        <v>60</v>
      </c>
      <c r="B54" s="27"/>
      <c r="C54" s="23" t="s">
        <v>74</v>
      </c>
      <c r="D54" s="23"/>
      <c r="E54" s="23"/>
      <c r="F54" s="23"/>
      <c r="G54" s="23"/>
      <c r="H54" s="23"/>
      <c r="I54" s="23"/>
      <c r="J54" s="23"/>
    </row>
    <row r="55" spans="1:10" ht="16" customHeight="1">
      <c r="A55" s="27"/>
      <c r="B55" s="27"/>
      <c r="C55" s="23"/>
      <c r="D55" s="23"/>
      <c r="E55" s="23"/>
      <c r="F55" s="23"/>
      <c r="G55" s="23"/>
      <c r="H55" s="23"/>
      <c r="I55" s="23"/>
      <c r="J55" s="23"/>
    </row>
    <row r="56" spans="1:10" ht="16" customHeight="1">
      <c r="A56" s="27"/>
      <c r="B56" s="27"/>
      <c r="C56" s="23"/>
      <c r="D56" s="23"/>
      <c r="E56" s="23"/>
      <c r="F56" s="23"/>
      <c r="G56" s="23"/>
      <c r="H56" s="23"/>
      <c r="I56" s="23"/>
      <c r="J56" s="23"/>
    </row>
    <row r="57" spans="1:10" ht="16" customHeight="1"/>
    <row r="58" spans="1:10" ht="16" customHeight="1">
      <c r="A58" s="27" t="s">
        <v>62</v>
      </c>
      <c r="B58" s="27"/>
      <c r="C58" s="23" t="s">
        <v>75</v>
      </c>
      <c r="D58" s="23"/>
      <c r="E58" s="23"/>
      <c r="F58" s="23"/>
      <c r="G58" s="23"/>
      <c r="H58" s="23"/>
      <c r="I58" s="23"/>
      <c r="J58" s="23"/>
    </row>
    <row r="59" spans="1:10" ht="16" customHeight="1">
      <c r="A59" s="27"/>
      <c r="B59" s="27"/>
      <c r="C59" s="23"/>
      <c r="D59" s="23"/>
      <c r="E59" s="23"/>
      <c r="F59" s="23"/>
      <c r="G59" s="23"/>
      <c r="H59" s="23"/>
      <c r="I59" s="23"/>
      <c r="J59" s="23"/>
    </row>
    <row r="60" spans="1:10" ht="16" customHeight="1">
      <c r="A60" s="27"/>
      <c r="B60" s="27"/>
      <c r="C60" s="23"/>
      <c r="D60" s="23"/>
      <c r="E60" s="23"/>
      <c r="F60" s="23"/>
      <c r="G60" s="23"/>
      <c r="H60" s="23"/>
      <c r="I60" s="23"/>
      <c r="J60" s="23"/>
    </row>
    <row r="61" spans="1:10" ht="16" customHeight="1"/>
    <row r="62" spans="1:10" ht="16" customHeight="1">
      <c r="A62" s="27" t="s">
        <v>64</v>
      </c>
      <c r="B62" s="27"/>
      <c r="C62" s="23" t="s">
        <v>76</v>
      </c>
      <c r="D62" s="23"/>
      <c r="E62" s="23"/>
      <c r="F62" s="23"/>
      <c r="G62" s="23"/>
      <c r="H62" s="23"/>
      <c r="I62" s="23"/>
      <c r="J62" s="23"/>
    </row>
    <row r="63" spans="1:10" ht="16" customHeight="1">
      <c r="A63" s="27"/>
      <c r="B63" s="27"/>
      <c r="C63" s="23"/>
      <c r="D63" s="23"/>
      <c r="E63" s="23"/>
      <c r="F63" s="23"/>
      <c r="G63" s="23"/>
      <c r="H63" s="23"/>
      <c r="I63" s="23"/>
      <c r="J63" s="23"/>
    </row>
    <row r="64" spans="1:10" ht="16" customHeight="1">
      <c r="A64" s="27"/>
      <c r="B64" s="27"/>
      <c r="C64" s="23"/>
      <c r="D64" s="23"/>
      <c r="E64" s="23"/>
      <c r="F64" s="23"/>
      <c r="G64" s="23"/>
      <c r="H64" s="23"/>
      <c r="I64" s="23"/>
      <c r="J64" s="23"/>
    </row>
    <row r="65" spans="1:10" ht="16" customHeight="1">
      <c r="A65" s="27"/>
      <c r="B65" s="27"/>
      <c r="C65" s="23"/>
      <c r="D65" s="23"/>
      <c r="E65" s="23"/>
      <c r="F65" s="23"/>
      <c r="G65" s="23"/>
      <c r="H65" s="23"/>
      <c r="I65" s="23"/>
      <c r="J65" s="23"/>
    </row>
    <row r="66" spans="1:10" ht="16" customHeight="1">
      <c r="A66" s="27"/>
      <c r="B66" s="27"/>
      <c r="C66" s="23"/>
      <c r="D66" s="23"/>
      <c r="E66" s="23"/>
      <c r="F66" s="23"/>
      <c r="G66" s="23"/>
      <c r="H66" s="23"/>
      <c r="I66" s="23"/>
      <c r="J66" s="23"/>
    </row>
    <row r="67" spans="1:10" ht="16" customHeight="1"/>
    <row r="68" spans="1:10" ht="16" customHeight="1">
      <c r="A68" s="27" t="s">
        <v>66</v>
      </c>
      <c r="B68" s="27"/>
      <c r="C68" s="23" t="s">
        <v>77</v>
      </c>
      <c r="D68" s="23"/>
      <c r="E68" s="23"/>
      <c r="F68" s="23"/>
      <c r="G68" s="23"/>
      <c r="H68" s="23"/>
      <c r="I68" s="23"/>
      <c r="J68" s="23"/>
    </row>
    <row r="69" spans="1:10" ht="16" customHeight="1">
      <c r="A69" s="27"/>
      <c r="B69" s="27"/>
      <c r="C69" s="23"/>
      <c r="D69" s="23"/>
      <c r="E69" s="23"/>
      <c r="F69" s="23"/>
      <c r="G69" s="23"/>
      <c r="H69" s="23"/>
      <c r="I69" s="23"/>
      <c r="J69" s="23"/>
    </row>
    <row r="70" spans="1:10" ht="16" customHeight="1">
      <c r="A70" s="27"/>
      <c r="B70" s="27"/>
      <c r="C70" s="23"/>
      <c r="D70" s="23"/>
      <c r="E70" s="23"/>
      <c r="F70" s="23"/>
      <c r="G70" s="23"/>
      <c r="H70" s="23"/>
      <c r="I70" s="23"/>
      <c r="J70" s="23"/>
    </row>
    <row r="71" spans="1:10" ht="16" customHeight="1">
      <c r="A71" s="27"/>
      <c r="B71" s="27"/>
      <c r="C71" s="23"/>
      <c r="D71" s="23"/>
      <c r="E71" s="23"/>
      <c r="F71" s="23"/>
      <c r="G71" s="23"/>
      <c r="H71" s="23"/>
      <c r="I71" s="23"/>
      <c r="J71" s="23"/>
    </row>
    <row r="72" spans="1:10" ht="16" customHeight="1">
      <c r="A72" s="27"/>
      <c r="B72" s="27"/>
      <c r="C72" s="23"/>
      <c r="D72" s="23"/>
      <c r="E72" s="23"/>
      <c r="F72" s="23"/>
      <c r="G72" s="23"/>
      <c r="H72" s="23"/>
      <c r="I72" s="23"/>
      <c r="J72" s="23"/>
    </row>
    <row r="73" spans="1:10" ht="16" customHeight="1">
      <c r="A73" s="27"/>
      <c r="B73" s="27"/>
      <c r="C73" s="23"/>
      <c r="D73" s="23"/>
      <c r="E73" s="23"/>
      <c r="F73" s="23"/>
      <c r="G73" s="23"/>
      <c r="H73" s="23"/>
      <c r="I73" s="23"/>
      <c r="J73" s="23"/>
    </row>
    <row r="74" spans="1:10" ht="16" customHeight="1">
      <c r="A74" s="27"/>
      <c r="B74" s="27"/>
      <c r="C74" s="23"/>
      <c r="D74" s="23"/>
      <c r="E74" s="23"/>
      <c r="F74" s="23"/>
      <c r="G74" s="23"/>
      <c r="H74" s="23"/>
      <c r="I74" s="23"/>
      <c r="J74" s="23"/>
    </row>
    <row r="75" spans="1:10" ht="16" customHeight="1"/>
    <row r="76" spans="1:10" ht="16" customHeight="1">
      <c r="A76" s="28" t="s">
        <v>68</v>
      </c>
      <c r="B76" s="28"/>
      <c r="C76" s="28"/>
      <c r="D76" s="28" t="s">
        <v>69</v>
      </c>
      <c r="E76" s="28"/>
      <c r="F76" s="28"/>
      <c r="G76" s="28" t="s">
        <v>70</v>
      </c>
      <c r="H76" s="28"/>
      <c r="I76" s="28"/>
      <c r="J76" s="28"/>
    </row>
    <row r="77" spans="1:10" ht="16" customHeight="1">
      <c r="A77" s="24" t="str">
        <f>IFERROR(IF(INDEX(OpeningActions[Named owner],MATCH("KDA-02",OpeningActions[Action ID],0))="","Unassigned",INDEX(OpeningActions[Named owner],MATCH("KDA-02",OpeningActions[Action ID],0))),"Action missing")</f>
        <v>Unassigned</v>
      </c>
      <c r="B77" s="24"/>
      <c r="C77" s="24"/>
      <c r="D77" s="8">
        <f>IFERROR(IF(INDEX(OpeningActions[Due date],MATCH("KDA-02",OpeningActions[Action ID],0))="","",INDEX(OpeningActions[Due date],MATCH("KDA-02",OpeningActions[Action ID],0))),"")</f>
        <v/>
      </c>
      <c r="E77" s="8"/>
      <c r="F77" s="8"/>
      <c r="G77" s="24" t="str">
        <f>IFERROR(INDEX(OpeningActions[Status],MATCH("KDA-02",OpeningActions[Action ID],0)),"Action missing")</f>
        <v>Not started</v>
      </c>
      <c r="H77" s="24"/>
      <c r="I77" s="24"/>
      <c r="J77" s="24"/>
    </row>
    <row r="78" spans="1:10" ht="16" customHeight="1">
      <c r="A78" s="24"/>
      <c r="B78" s="24"/>
      <c r="C78" s="24"/>
      <c r="D78" s="8"/>
      <c r="E78" s="8"/>
      <c r="F78" s="8"/>
      <c r="G78" s="24"/>
      <c r="H78" s="24"/>
      <c r="I78" s="24"/>
      <c r="J78" s="24"/>
    </row>
    <row r="79" spans="1:10" ht="16" customHeight="1"/>
    <row r="80" spans="1:10" ht="26" customHeight="1">
      <c r="A80" s="9" t="s">
        <v>71</v>
      </c>
      <c r="B80" s="9"/>
      <c r="C80" s="9"/>
      <c r="D80" s="9"/>
      <c r="E80" s="9"/>
      <c r="F80" s="9"/>
      <c r="G80" s="9"/>
      <c r="H80" s="9"/>
      <c r="I80" s="9"/>
      <c r="J80" s="9"/>
    </row>
    <row r="81" spans="1:10" ht="25" customHeight="1">
      <c r="A81" s="1"/>
      <c r="B81" s="1"/>
      <c r="C81" s="1"/>
      <c r="D81" s="2" t="s">
        <v>78</v>
      </c>
      <c r="E81" s="2"/>
      <c r="F81" s="2"/>
      <c r="G81" s="2"/>
      <c r="H81" s="2"/>
      <c r="I81" s="2"/>
      <c r="J81" s="2"/>
    </row>
    <row r="82" spans="1:10" ht="25" customHeight="1">
      <c r="A82" s="1"/>
      <c r="B82" s="1"/>
      <c r="C82" s="1"/>
      <c r="D82" s="2"/>
      <c r="E82" s="2"/>
      <c r="F82" s="2"/>
      <c r="G82" s="2"/>
      <c r="H82" s="2"/>
      <c r="I82" s="2"/>
      <c r="J82" s="2"/>
    </row>
    <row r="83" spans="1:10" ht="16" customHeight="1"/>
    <row r="84" spans="1:10" ht="25" customHeight="1">
      <c r="A84" s="5" t="s">
        <v>57</v>
      </c>
      <c r="B84" s="5"/>
      <c r="C84" s="5"/>
      <c r="D84" s="5"/>
      <c r="E84" s="5"/>
      <c r="F84" s="5"/>
      <c r="G84" s="5"/>
      <c r="H84" s="5"/>
      <c r="I84" s="5"/>
      <c r="J84" s="5"/>
    </row>
    <row r="85" spans="1:10" ht="16" customHeight="1"/>
    <row r="86" spans="1:10" ht="16" customHeight="1">
      <c r="A86" s="26" t="str">
        <f>IFERROR(INDEX(OpeningActions[Action],MATCH("KDA-03",OpeningActions[Action ID],0)),"Action removed from tracker")</f>
        <v>Test orders and printers at a busy pace.</v>
      </c>
      <c r="B86" s="26"/>
      <c r="C86" s="26"/>
      <c r="D86" s="26"/>
      <c r="E86" s="26"/>
      <c r="F86" s="26"/>
      <c r="G86" s="26"/>
      <c r="H86" s="26"/>
      <c r="I86" s="26"/>
      <c r="J86" s="26"/>
    </row>
    <row r="87" spans="1:10" ht="16" customHeight="1">
      <c r="A87" s="26"/>
      <c r="B87" s="26"/>
      <c r="C87" s="26"/>
      <c r="D87" s="26"/>
      <c r="E87" s="26"/>
      <c r="F87" s="26"/>
      <c r="G87" s="26"/>
      <c r="H87" s="26"/>
      <c r="I87" s="26"/>
      <c r="J87" s="26"/>
    </row>
    <row r="88" spans="1:10" ht="16" customHeight="1">
      <c r="A88" s="26"/>
      <c r="B88" s="26"/>
      <c r="C88" s="26"/>
      <c r="D88" s="26"/>
      <c r="E88" s="26"/>
      <c r="F88" s="26"/>
      <c r="G88" s="26"/>
      <c r="H88" s="26"/>
      <c r="I88" s="26"/>
      <c r="J88" s="26"/>
    </row>
    <row r="89" spans="1:10" ht="16" customHeight="1"/>
    <row r="90" spans="1:10" ht="16" customHeight="1">
      <c r="A90" s="27" t="s">
        <v>58</v>
      </c>
      <c r="B90" s="27"/>
      <c r="C90" s="23" t="s">
        <v>79</v>
      </c>
      <c r="D90" s="23"/>
      <c r="E90" s="23"/>
      <c r="F90" s="23"/>
      <c r="G90" s="23"/>
      <c r="H90" s="23"/>
      <c r="I90" s="23"/>
      <c r="J90" s="23"/>
    </row>
    <row r="91" spans="1:10" ht="16" customHeight="1">
      <c r="A91" s="27"/>
      <c r="B91" s="27"/>
      <c r="C91" s="23"/>
      <c r="D91" s="23"/>
      <c r="E91" s="23"/>
      <c r="F91" s="23"/>
      <c r="G91" s="23"/>
      <c r="H91" s="23"/>
      <c r="I91" s="23"/>
      <c r="J91" s="23"/>
    </row>
    <row r="92" spans="1:10" ht="16" customHeight="1">
      <c r="A92" s="27"/>
      <c r="B92" s="27"/>
      <c r="C92" s="23"/>
      <c r="D92" s="23"/>
      <c r="E92" s="23"/>
      <c r="F92" s="23"/>
      <c r="G92" s="23"/>
      <c r="H92" s="23"/>
      <c r="I92" s="23"/>
      <c r="J92" s="23"/>
    </row>
    <row r="93" spans="1:10" ht="16" customHeight="1"/>
    <row r="94" spans="1:10" ht="16" customHeight="1">
      <c r="A94" s="27" t="s">
        <v>60</v>
      </c>
      <c r="B94" s="27"/>
      <c r="C94" s="23" t="s">
        <v>80</v>
      </c>
      <c r="D94" s="23"/>
      <c r="E94" s="23"/>
      <c r="F94" s="23"/>
      <c r="G94" s="23"/>
      <c r="H94" s="23"/>
      <c r="I94" s="23"/>
      <c r="J94" s="23"/>
    </row>
    <row r="95" spans="1:10" ht="16" customHeight="1">
      <c r="A95" s="27"/>
      <c r="B95" s="27"/>
      <c r="C95" s="23"/>
      <c r="D95" s="23"/>
      <c r="E95" s="23"/>
      <c r="F95" s="23"/>
      <c r="G95" s="23"/>
      <c r="H95" s="23"/>
      <c r="I95" s="23"/>
      <c r="J95" s="23"/>
    </row>
    <row r="96" spans="1:10" ht="16" customHeight="1">
      <c r="A96" s="27"/>
      <c r="B96" s="27"/>
      <c r="C96" s="23"/>
      <c r="D96" s="23"/>
      <c r="E96" s="23"/>
      <c r="F96" s="23"/>
      <c r="G96" s="23"/>
      <c r="H96" s="23"/>
      <c r="I96" s="23"/>
      <c r="J96" s="23"/>
    </row>
    <row r="97" spans="1:10" ht="16" customHeight="1"/>
    <row r="98" spans="1:10" ht="16" customHeight="1">
      <c r="A98" s="27" t="s">
        <v>62</v>
      </c>
      <c r="B98" s="27"/>
      <c r="C98" s="23" t="s">
        <v>81</v>
      </c>
      <c r="D98" s="23"/>
      <c r="E98" s="23"/>
      <c r="F98" s="23"/>
      <c r="G98" s="23"/>
      <c r="H98" s="23"/>
      <c r="I98" s="23"/>
      <c r="J98" s="23"/>
    </row>
    <row r="99" spans="1:10" ht="16" customHeight="1">
      <c r="A99" s="27"/>
      <c r="B99" s="27"/>
      <c r="C99" s="23"/>
      <c r="D99" s="23"/>
      <c r="E99" s="23"/>
      <c r="F99" s="23"/>
      <c r="G99" s="23"/>
      <c r="H99" s="23"/>
      <c r="I99" s="23"/>
      <c r="J99" s="23"/>
    </row>
    <row r="100" spans="1:10" ht="16" customHeight="1">
      <c r="A100" s="27"/>
      <c r="B100" s="27"/>
      <c r="C100" s="23"/>
      <c r="D100" s="23"/>
      <c r="E100" s="23"/>
      <c r="F100" s="23"/>
      <c r="G100" s="23"/>
      <c r="H100" s="23"/>
      <c r="I100" s="23"/>
      <c r="J100" s="23"/>
    </row>
    <row r="101" spans="1:10" ht="16" customHeight="1"/>
    <row r="102" spans="1:10" ht="16" customHeight="1">
      <c r="A102" s="27" t="s">
        <v>64</v>
      </c>
      <c r="B102" s="27"/>
      <c r="C102" s="23" t="s">
        <v>82</v>
      </c>
      <c r="D102" s="23"/>
      <c r="E102" s="23"/>
      <c r="F102" s="23"/>
      <c r="G102" s="23"/>
      <c r="H102" s="23"/>
      <c r="I102" s="23"/>
      <c r="J102" s="23"/>
    </row>
    <row r="103" spans="1:10" ht="16" customHeight="1">
      <c r="A103" s="27"/>
      <c r="B103" s="27"/>
      <c r="C103" s="23"/>
      <c r="D103" s="23"/>
      <c r="E103" s="23"/>
      <c r="F103" s="23"/>
      <c r="G103" s="23"/>
      <c r="H103" s="23"/>
      <c r="I103" s="23"/>
      <c r="J103" s="23"/>
    </row>
    <row r="104" spans="1:10" ht="16" customHeight="1">
      <c r="A104" s="27"/>
      <c r="B104" s="27"/>
      <c r="C104" s="23"/>
      <c r="D104" s="23"/>
      <c r="E104" s="23"/>
      <c r="F104" s="23"/>
      <c r="G104" s="23"/>
      <c r="H104" s="23"/>
      <c r="I104" s="23"/>
      <c r="J104" s="23"/>
    </row>
    <row r="105" spans="1:10" ht="16" customHeight="1">
      <c r="A105" s="27"/>
      <c r="B105" s="27"/>
      <c r="C105" s="23"/>
      <c r="D105" s="23"/>
      <c r="E105" s="23"/>
      <c r="F105" s="23"/>
      <c r="G105" s="23"/>
      <c r="H105" s="23"/>
      <c r="I105" s="23"/>
      <c r="J105" s="23"/>
    </row>
    <row r="106" spans="1:10" ht="16" customHeight="1">
      <c r="A106" s="27"/>
      <c r="B106" s="27"/>
      <c r="C106" s="23"/>
      <c r="D106" s="23"/>
      <c r="E106" s="23"/>
      <c r="F106" s="23"/>
      <c r="G106" s="23"/>
      <c r="H106" s="23"/>
      <c r="I106" s="23"/>
      <c r="J106" s="23"/>
    </row>
    <row r="107" spans="1:10" ht="16" customHeight="1"/>
    <row r="108" spans="1:10" ht="16" customHeight="1">
      <c r="A108" s="27" t="s">
        <v>66</v>
      </c>
      <c r="B108" s="27"/>
      <c r="C108" s="23" t="s">
        <v>83</v>
      </c>
      <c r="D108" s="23"/>
      <c r="E108" s="23"/>
      <c r="F108" s="23"/>
      <c r="G108" s="23"/>
      <c r="H108" s="23"/>
      <c r="I108" s="23"/>
      <c r="J108" s="23"/>
    </row>
    <row r="109" spans="1:10" ht="16" customHeight="1">
      <c r="A109" s="27"/>
      <c r="B109" s="27"/>
      <c r="C109" s="23"/>
      <c r="D109" s="23"/>
      <c r="E109" s="23"/>
      <c r="F109" s="23"/>
      <c r="G109" s="23"/>
      <c r="H109" s="23"/>
      <c r="I109" s="23"/>
      <c r="J109" s="23"/>
    </row>
    <row r="110" spans="1:10" ht="16" customHeight="1">
      <c r="A110" s="27"/>
      <c r="B110" s="27"/>
      <c r="C110" s="23"/>
      <c r="D110" s="23"/>
      <c r="E110" s="23"/>
      <c r="F110" s="23"/>
      <c r="G110" s="23"/>
      <c r="H110" s="23"/>
      <c r="I110" s="23"/>
      <c r="J110" s="23"/>
    </row>
    <row r="111" spans="1:10" ht="16" customHeight="1">
      <c r="A111" s="27"/>
      <c r="B111" s="27"/>
      <c r="C111" s="23"/>
      <c r="D111" s="23"/>
      <c r="E111" s="23"/>
      <c r="F111" s="23"/>
      <c r="G111" s="23"/>
      <c r="H111" s="23"/>
      <c r="I111" s="23"/>
      <c r="J111" s="23"/>
    </row>
    <row r="112" spans="1:10" ht="16" customHeight="1">
      <c r="A112" s="27"/>
      <c r="B112" s="27"/>
      <c r="C112" s="23"/>
      <c r="D112" s="23"/>
      <c r="E112" s="23"/>
      <c r="F112" s="23"/>
      <c r="G112" s="23"/>
      <c r="H112" s="23"/>
      <c r="I112" s="23"/>
      <c r="J112" s="23"/>
    </row>
    <row r="113" spans="1:10" ht="16" customHeight="1">
      <c r="A113" s="27"/>
      <c r="B113" s="27"/>
      <c r="C113" s="23"/>
      <c r="D113" s="23"/>
      <c r="E113" s="23"/>
      <c r="F113" s="23"/>
      <c r="G113" s="23"/>
      <c r="H113" s="23"/>
      <c r="I113" s="23"/>
      <c r="J113" s="23"/>
    </row>
    <row r="114" spans="1:10" ht="16" customHeight="1">
      <c r="A114" s="27"/>
      <c r="B114" s="27"/>
      <c r="C114" s="23"/>
      <c r="D114" s="23"/>
      <c r="E114" s="23"/>
      <c r="F114" s="23"/>
      <c r="G114" s="23"/>
      <c r="H114" s="23"/>
      <c r="I114" s="23"/>
      <c r="J114" s="23"/>
    </row>
    <row r="115" spans="1:10" ht="16" customHeight="1"/>
    <row r="116" spans="1:10" ht="16" customHeight="1">
      <c r="A116" s="28" t="s">
        <v>68</v>
      </c>
      <c r="B116" s="28"/>
      <c r="C116" s="28"/>
      <c r="D116" s="28" t="s">
        <v>69</v>
      </c>
      <c r="E116" s="28"/>
      <c r="F116" s="28"/>
      <c r="G116" s="28" t="s">
        <v>70</v>
      </c>
      <c r="H116" s="28"/>
      <c r="I116" s="28"/>
      <c r="J116" s="28"/>
    </row>
    <row r="117" spans="1:10" ht="16" customHeight="1">
      <c r="A117" s="24" t="str">
        <f>IFERROR(IF(INDEX(OpeningActions[Named owner],MATCH("KDA-03",OpeningActions[Action ID],0))="","Unassigned",INDEX(OpeningActions[Named owner],MATCH("KDA-03",OpeningActions[Action ID],0))),"Action missing")</f>
        <v>Unassigned</v>
      </c>
      <c r="B117" s="24"/>
      <c r="C117" s="24"/>
      <c r="D117" s="8">
        <f>IFERROR(IF(INDEX(OpeningActions[Due date],MATCH("KDA-03",OpeningActions[Action ID],0))="","",INDEX(OpeningActions[Due date],MATCH("KDA-03",OpeningActions[Action ID],0))),"")</f>
        <v/>
      </c>
      <c r="E117" s="8"/>
      <c r="F117" s="8"/>
      <c r="G117" s="24" t="str">
        <f>IFERROR(INDEX(OpeningActions[Status],MATCH("KDA-03",OpeningActions[Action ID],0)),"Action missing")</f>
        <v>Not started</v>
      </c>
      <c r="H117" s="24"/>
      <c r="I117" s="24"/>
      <c r="J117" s="24"/>
    </row>
    <row r="118" spans="1:10" ht="16" customHeight="1">
      <c r="A118" s="24"/>
      <c r="B118" s="24"/>
      <c r="C118" s="24"/>
      <c r="D118" s="8"/>
      <c r="E118" s="8"/>
      <c r="F118" s="8"/>
      <c r="G118" s="24"/>
      <c r="H118" s="24"/>
      <c r="I118" s="24"/>
      <c r="J118" s="24"/>
    </row>
    <row r="119" spans="1:10" ht="16" customHeight="1"/>
    <row r="120" spans="1:10" ht="26" customHeight="1">
      <c r="A120" s="9" t="s">
        <v>71</v>
      </c>
      <c r="B120" s="9"/>
      <c r="C120" s="9"/>
      <c r="D120" s="9"/>
      <c r="E120" s="9"/>
      <c r="F120" s="9"/>
      <c r="G120" s="9"/>
      <c r="H120" s="9"/>
      <c r="I120" s="9"/>
      <c r="J120" s="9"/>
    </row>
    <row r="121" spans="1:10" ht="25" customHeight="1">
      <c r="A121" s="1"/>
      <c r="B121" s="1"/>
      <c r="C121" s="1"/>
      <c r="D121" s="2" t="s">
        <v>84</v>
      </c>
      <c r="E121" s="2"/>
      <c r="F121" s="2"/>
      <c r="G121" s="2"/>
      <c r="H121" s="2"/>
      <c r="I121" s="2"/>
      <c r="J121" s="2"/>
    </row>
    <row r="122" spans="1:10" ht="25" customHeight="1">
      <c r="A122" s="1"/>
      <c r="B122" s="1"/>
      <c r="C122" s="1"/>
      <c r="D122" s="2"/>
      <c r="E122" s="2"/>
      <c r="F122" s="2"/>
      <c r="G122" s="2"/>
      <c r="H122" s="2"/>
      <c r="I122" s="2"/>
      <c r="J122" s="2"/>
    </row>
    <row r="123" spans="1:10" ht="16" customHeight="1"/>
    <row r="124" spans="1:10" ht="25" customHeight="1">
      <c r="A124" s="5" t="s">
        <v>57</v>
      </c>
      <c r="B124" s="5"/>
      <c r="C124" s="5"/>
      <c r="D124" s="5"/>
      <c r="E124" s="5"/>
      <c r="F124" s="5"/>
      <c r="G124" s="5"/>
      <c r="H124" s="5"/>
      <c r="I124" s="5"/>
      <c r="J124" s="5"/>
    </row>
    <row r="125" spans="1:10" ht="16" customHeight="1"/>
    <row r="126" spans="1:10" ht="16" customHeight="1">
      <c r="A126" s="26" t="str">
        <f>IFERROR(INDEX(OpeningActions[Action],MATCH("KDA-04",OpeningActions[Action ID],0)),"Action removed from tracker")</f>
        <v>Give each shared vendor task one owner and a due date.</v>
      </c>
      <c r="B126" s="26"/>
      <c r="C126" s="26"/>
      <c r="D126" s="26"/>
      <c r="E126" s="26"/>
      <c r="F126" s="26"/>
      <c r="G126" s="26"/>
      <c r="H126" s="26"/>
      <c r="I126" s="26"/>
      <c r="J126" s="26"/>
    </row>
    <row r="127" spans="1:10" ht="16" customHeight="1">
      <c r="A127" s="26"/>
      <c r="B127" s="26"/>
      <c r="C127" s="26"/>
      <c r="D127" s="26"/>
      <c r="E127" s="26"/>
      <c r="F127" s="26"/>
      <c r="G127" s="26"/>
      <c r="H127" s="26"/>
      <c r="I127" s="26"/>
      <c r="J127" s="26"/>
    </row>
    <row r="128" spans="1:10" ht="16" customHeight="1">
      <c r="A128" s="26"/>
      <c r="B128" s="26"/>
      <c r="C128" s="26"/>
      <c r="D128" s="26"/>
      <c r="E128" s="26"/>
      <c r="F128" s="26"/>
      <c r="G128" s="26"/>
      <c r="H128" s="26"/>
      <c r="I128" s="26"/>
      <c r="J128" s="26"/>
    </row>
    <row r="129" spans="1:10" ht="16" customHeight="1"/>
    <row r="130" spans="1:10" ht="16" customHeight="1">
      <c r="A130" s="27" t="s">
        <v>58</v>
      </c>
      <c r="B130" s="27"/>
      <c r="C130" s="23" t="s">
        <v>85</v>
      </c>
      <c r="D130" s="23"/>
      <c r="E130" s="23"/>
      <c r="F130" s="23"/>
      <c r="G130" s="23"/>
      <c r="H130" s="23"/>
      <c r="I130" s="23"/>
      <c r="J130" s="23"/>
    </row>
    <row r="131" spans="1:10" ht="16" customHeight="1">
      <c r="A131" s="27"/>
      <c r="B131" s="27"/>
      <c r="C131" s="23"/>
      <c r="D131" s="23"/>
      <c r="E131" s="23"/>
      <c r="F131" s="23"/>
      <c r="G131" s="23"/>
      <c r="H131" s="23"/>
      <c r="I131" s="23"/>
      <c r="J131" s="23"/>
    </row>
    <row r="132" spans="1:10" ht="16" customHeight="1">
      <c r="A132" s="27"/>
      <c r="B132" s="27"/>
      <c r="C132" s="23"/>
      <c r="D132" s="23"/>
      <c r="E132" s="23"/>
      <c r="F132" s="23"/>
      <c r="G132" s="23"/>
      <c r="H132" s="23"/>
      <c r="I132" s="23"/>
      <c r="J132" s="23"/>
    </row>
    <row r="133" spans="1:10" ht="16" customHeight="1"/>
    <row r="134" spans="1:10" ht="16" customHeight="1">
      <c r="A134" s="27" t="s">
        <v>60</v>
      </c>
      <c r="B134" s="27"/>
      <c r="C134" s="23" t="s">
        <v>86</v>
      </c>
      <c r="D134" s="23"/>
      <c r="E134" s="23"/>
      <c r="F134" s="23"/>
      <c r="G134" s="23"/>
      <c r="H134" s="23"/>
      <c r="I134" s="23"/>
      <c r="J134" s="23"/>
    </row>
    <row r="135" spans="1:10" ht="16" customHeight="1">
      <c r="A135" s="27"/>
      <c r="B135" s="27"/>
      <c r="C135" s="23"/>
      <c r="D135" s="23"/>
      <c r="E135" s="23"/>
      <c r="F135" s="23"/>
      <c r="G135" s="23"/>
      <c r="H135" s="23"/>
      <c r="I135" s="23"/>
      <c r="J135" s="23"/>
    </row>
    <row r="136" spans="1:10" ht="16" customHeight="1">
      <c r="A136" s="27"/>
      <c r="B136" s="27"/>
      <c r="C136" s="23"/>
      <c r="D136" s="23"/>
      <c r="E136" s="23"/>
      <c r="F136" s="23"/>
      <c r="G136" s="23"/>
      <c r="H136" s="23"/>
      <c r="I136" s="23"/>
      <c r="J136" s="23"/>
    </row>
    <row r="137" spans="1:10" ht="16" customHeight="1"/>
    <row r="138" spans="1:10" ht="16" customHeight="1">
      <c r="A138" s="27" t="s">
        <v>62</v>
      </c>
      <c r="B138" s="27"/>
      <c r="C138" s="23" t="s">
        <v>87</v>
      </c>
      <c r="D138" s="23"/>
      <c r="E138" s="23"/>
      <c r="F138" s="23"/>
      <c r="G138" s="23"/>
      <c r="H138" s="23"/>
      <c r="I138" s="23"/>
      <c r="J138" s="23"/>
    </row>
    <row r="139" spans="1:10" ht="16" customHeight="1">
      <c r="A139" s="27"/>
      <c r="B139" s="27"/>
      <c r="C139" s="23"/>
      <c r="D139" s="23"/>
      <c r="E139" s="23"/>
      <c r="F139" s="23"/>
      <c r="G139" s="23"/>
      <c r="H139" s="23"/>
      <c r="I139" s="23"/>
      <c r="J139" s="23"/>
    </row>
    <row r="140" spans="1:10" ht="16" customHeight="1">
      <c r="A140" s="27"/>
      <c r="B140" s="27"/>
      <c r="C140" s="23"/>
      <c r="D140" s="23"/>
      <c r="E140" s="23"/>
      <c r="F140" s="23"/>
      <c r="G140" s="23"/>
      <c r="H140" s="23"/>
      <c r="I140" s="23"/>
      <c r="J140" s="23"/>
    </row>
    <row r="141" spans="1:10" ht="16" customHeight="1"/>
    <row r="142" spans="1:10" ht="16" customHeight="1">
      <c r="A142" s="27" t="s">
        <v>64</v>
      </c>
      <c r="B142" s="27"/>
      <c r="C142" s="23" t="s">
        <v>88</v>
      </c>
      <c r="D142" s="23"/>
      <c r="E142" s="23"/>
      <c r="F142" s="23"/>
      <c r="G142" s="23"/>
      <c r="H142" s="23"/>
      <c r="I142" s="23"/>
      <c r="J142" s="23"/>
    </row>
    <row r="143" spans="1:10" ht="16" customHeight="1">
      <c r="A143" s="27"/>
      <c r="B143" s="27"/>
      <c r="C143" s="23"/>
      <c r="D143" s="23"/>
      <c r="E143" s="23"/>
      <c r="F143" s="23"/>
      <c r="G143" s="23"/>
      <c r="H143" s="23"/>
      <c r="I143" s="23"/>
      <c r="J143" s="23"/>
    </row>
    <row r="144" spans="1:10" ht="16" customHeight="1">
      <c r="A144" s="27"/>
      <c r="B144" s="27"/>
      <c r="C144" s="23"/>
      <c r="D144" s="23"/>
      <c r="E144" s="23"/>
      <c r="F144" s="23"/>
      <c r="G144" s="23"/>
      <c r="H144" s="23"/>
      <c r="I144" s="23"/>
      <c r="J144" s="23"/>
    </row>
    <row r="145" spans="1:10" ht="16" customHeight="1">
      <c r="A145" s="27"/>
      <c r="B145" s="27"/>
      <c r="C145" s="23"/>
      <c r="D145" s="23"/>
      <c r="E145" s="23"/>
      <c r="F145" s="23"/>
      <c r="G145" s="23"/>
      <c r="H145" s="23"/>
      <c r="I145" s="23"/>
      <c r="J145" s="23"/>
    </row>
    <row r="146" spans="1:10" ht="16" customHeight="1">
      <c r="A146" s="27"/>
      <c r="B146" s="27"/>
      <c r="C146" s="23"/>
      <c r="D146" s="23"/>
      <c r="E146" s="23"/>
      <c r="F146" s="23"/>
      <c r="G146" s="23"/>
      <c r="H146" s="23"/>
      <c r="I146" s="23"/>
      <c r="J146" s="23"/>
    </row>
    <row r="147" spans="1:10" ht="16" customHeight="1"/>
    <row r="148" spans="1:10" ht="16" customHeight="1">
      <c r="A148" s="27" t="s">
        <v>66</v>
      </c>
      <c r="B148" s="27"/>
      <c r="C148" s="23" t="s">
        <v>89</v>
      </c>
      <c r="D148" s="23"/>
      <c r="E148" s="23"/>
      <c r="F148" s="23"/>
      <c r="G148" s="23"/>
      <c r="H148" s="23"/>
      <c r="I148" s="23"/>
      <c r="J148" s="23"/>
    </row>
    <row r="149" spans="1:10" ht="16" customHeight="1">
      <c r="A149" s="27"/>
      <c r="B149" s="27"/>
      <c r="C149" s="23"/>
      <c r="D149" s="23"/>
      <c r="E149" s="23"/>
      <c r="F149" s="23"/>
      <c r="G149" s="23"/>
      <c r="H149" s="23"/>
      <c r="I149" s="23"/>
      <c r="J149" s="23"/>
    </row>
    <row r="150" spans="1:10" ht="16" customHeight="1">
      <c r="A150" s="27"/>
      <c r="B150" s="27"/>
      <c r="C150" s="23"/>
      <c r="D150" s="23"/>
      <c r="E150" s="23"/>
      <c r="F150" s="23"/>
      <c r="G150" s="23"/>
      <c r="H150" s="23"/>
      <c r="I150" s="23"/>
      <c r="J150" s="23"/>
    </row>
    <row r="151" spans="1:10" ht="16" customHeight="1">
      <c r="A151" s="27"/>
      <c r="B151" s="27"/>
      <c r="C151" s="23"/>
      <c r="D151" s="23"/>
      <c r="E151" s="23"/>
      <c r="F151" s="23"/>
      <c r="G151" s="23"/>
      <c r="H151" s="23"/>
      <c r="I151" s="23"/>
      <c r="J151" s="23"/>
    </row>
    <row r="152" spans="1:10" ht="16" customHeight="1">
      <c r="A152" s="27"/>
      <c r="B152" s="27"/>
      <c r="C152" s="23"/>
      <c r="D152" s="23"/>
      <c r="E152" s="23"/>
      <c r="F152" s="23"/>
      <c r="G152" s="23"/>
      <c r="H152" s="23"/>
      <c r="I152" s="23"/>
      <c r="J152" s="23"/>
    </row>
    <row r="153" spans="1:10" ht="16" customHeight="1">
      <c r="A153" s="27"/>
      <c r="B153" s="27"/>
      <c r="C153" s="23"/>
      <c r="D153" s="23"/>
      <c r="E153" s="23"/>
      <c r="F153" s="23"/>
      <c r="G153" s="23"/>
      <c r="H153" s="23"/>
      <c r="I153" s="23"/>
      <c r="J153" s="23"/>
    </row>
    <row r="154" spans="1:10" ht="16" customHeight="1">
      <c r="A154" s="27"/>
      <c r="B154" s="27"/>
      <c r="C154" s="23"/>
      <c r="D154" s="23"/>
      <c r="E154" s="23"/>
      <c r="F154" s="23"/>
      <c r="G154" s="23"/>
      <c r="H154" s="23"/>
      <c r="I154" s="23"/>
      <c r="J154" s="23"/>
    </row>
    <row r="155" spans="1:10" ht="16" customHeight="1"/>
    <row r="156" spans="1:10" ht="16" customHeight="1">
      <c r="A156" s="28" t="s">
        <v>68</v>
      </c>
      <c r="B156" s="28"/>
      <c r="C156" s="28"/>
      <c r="D156" s="28" t="s">
        <v>69</v>
      </c>
      <c r="E156" s="28"/>
      <c r="F156" s="28"/>
      <c r="G156" s="28" t="s">
        <v>70</v>
      </c>
      <c r="H156" s="28"/>
      <c r="I156" s="28"/>
      <c r="J156" s="28"/>
    </row>
    <row r="157" spans="1:10" ht="16" customHeight="1">
      <c r="A157" s="24" t="str">
        <f>IFERROR(IF(INDEX(OpeningActions[Named owner],MATCH("KDA-04",OpeningActions[Action ID],0))="","Unassigned",INDEX(OpeningActions[Named owner],MATCH("KDA-04",OpeningActions[Action ID],0))),"Action missing")</f>
        <v>Unassigned</v>
      </c>
      <c r="B157" s="24"/>
      <c r="C157" s="24"/>
      <c r="D157" s="8">
        <f>IFERROR(IF(INDEX(OpeningActions[Due date],MATCH("KDA-04",OpeningActions[Action ID],0))="","",INDEX(OpeningActions[Due date],MATCH("KDA-04",OpeningActions[Action ID],0))),"")</f>
        <v/>
      </c>
      <c r="E157" s="8"/>
      <c r="F157" s="8"/>
      <c r="G157" s="24" t="str">
        <f>IFERROR(INDEX(OpeningActions[Status],MATCH("KDA-04",OpeningActions[Action ID],0)),"Action missing")</f>
        <v>Not started</v>
      </c>
      <c r="H157" s="24"/>
      <c r="I157" s="24"/>
      <c r="J157" s="24"/>
    </row>
    <row r="158" spans="1:10" ht="16" customHeight="1">
      <c r="A158" s="24"/>
      <c r="B158" s="24"/>
      <c r="C158" s="24"/>
      <c r="D158" s="8"/>
      <c r="E158" s="8"/>
      <c r="F158" s="8"/>
      <c r="G158" s="24"/>
      <c r="H158" s="24"/>
      <c r="I158" s="24"/>
      <c r="J158" s="24"/>
    </row>
    <row r="159" spans="1:10" ht="16" customHeight="1"/>
    <row r="160" spans="1:10" ht="26" customHeight="1">
      <c r="A160" s="9" t="s">
        <v>71</v>
      </c>
      <c r="B160" s="9"/>
      <c r="C160" s="9"/>
      <c r="D160" s="9"/>
      <c r="E160" s="9"/>
      <c r="F160" s="9"/>
      <c r="G160" s="9"/>
      <c r="H160" s="9"/>
      <c r="I160" s="9"/>
      <c r="J160" s="9"/>
    </row>
    <row r="161" spans="1:10" ht="25" customHeight="1">
      <c r="A161" s="1"/>
      <c r="B161" s="1"/>
      <c r="C161" s="1"/>
      <c r="D161" s="2" t="s">
        <v>90</v>
      </c>
      <c r="E161" s="2"/>
      <c r="F161" s="2"/>
      <c r="G161" s="2"/>
      <c r="H161" s="2"/>
      <c r="I161" s="2"/>
      <c r="J161" s="2"/>
    </row>
    <row r="162" spans="1:10" ht="25" customHeight="1">
      <c r="A162" s="1"/>
      <c r="B162" s="1"/>
      <c r="C162" s="1"/>
      <c r="D162" s="2"/>
      <c r="E162" s="2"/>
      <c r="F162" s="2"/>
      <c r="G162" s="2"/>
      <c r="H162" s="2"/>
      <c r="I162" s="2"/>
      <c r="J162" s="2"/>
    </row>
    <row r="163" spans="1:10" ht="16" customHeight="1"/>
    <row r="164" spans="1:10" ht="25" customHeight="1">
      <c r="A164" s="5" t="s">
        <v>57</v>
      </c>
      <c r="B164" s="5"/>
      <c r="C164" s="5"/>
      <c r="D164" s="5"/>
      <c r="E164" s="5"/>
      <c r="F164" s="5"/>
      <c r="G164" s="5"/>
      <c r="H164" s="5"/>
      <c r="I164" s="5"/>
      <c r="J164" s="5"/>
    </row>
    <row r="165" spans="1:10" ht="16" customHeight="1"/>
    <row r="166" spans="1:10" ht="16" customHeight="1">
      <c r="A166" s="26" t="str">
        <f>IFERROR(INDEX(OpeningActions[Action],MATCH("KDA-05",OpeningActions[Action ID],0)),"Action removed from tracker")</f>
        <v>Agree who can pause the launch and who answers a support call.</v>
      </c>
      <c r="B166" s="26"/>
      <c r="C166" s="26"/>
      <c r="D166" s="26"/>
      <c r="E166" s="26"/>
      <c r="F166" s="26"/>
      <c r="G166" s="26"/>
      <c r="H166" s="26"/>
      <c r="I166" s="26"/>
      <c r="J166" s="26"/>
    </row>
    <row r="167" spans="1:10" ht="16" customHeight="1">
      <c r="A167" s="26"/>
      <c r="B167" s="26"/>
      <c r="C167" s="26"/>
      <c r="D167" s="26"/>
      <c r="E167" s="26"/>
      <c r="F167" s="26"/>
      <c r="G167" s="26"/>
      <c r="H167" s="26"/>
      <c r="I167" s="26"/>
      <c r="J167" s="26"/>
    </row>
    <row r="168" spans="1:10" ht="16" customHeight="1">
      <c r="A168" s="26"/>
      <c r="B168" s="26"/>
      <c r="C168" s="26"/>
      <c r="D168" s="26"/>
      <c r="E168" s="26"/>
      <c r="F168" s="26"/>
      <c r="G168" s="26"/>
      <c r="H168" s="26"/>
      <c r="I168" s="26"/>
      <c r="J168" s="26"/>
    </row>
    <row r="169" spans="1:10" ht="16" customHeight="1"/>
    <row r="170" spans="1:10" ht="16" customHeight="1">
      <c r="A170" s="27" t="s">
        <v>58</v>
      </c>
      <c r="B170" s="27"/>
      <c r="C170" s="23" t="s">
        <v>91</v>
      </c>
      <c r="D170" s="23"/>
      <c r="E170" s="23"/>
      <c r="F170" s="23"/>
      <c r="G170" s="23"/>
      <c r="H170" s="23"/>
      <c r="I170" s="23"/>
      <c r="J170" s="23"/>
    </row>
    <row r="171" spans="1:10" ht="16" customHeight="1">
      <c r="A171" s="27"/>
      <c r="B171" s="27"/>
      <c r="C171" s="23"/>
      <c r="D171" s="23"/>
      <c r="E171" s="23"/>
      <c r="F171" s="23"/>
      <c r="G171" s="23"/>
      <c r="H171" s="23"/>
      <c r="I171" s="23"/>
      <c r="J171" s="23"/>
    </row>
    <row r="172" spans="1:10" ht="16" customHeight="1">
      <c r="A172" s="27"/>
      <c r="B172" s="27"/>
      <c r="C172" s="23"/>
      <c r="D172" s="23"/>
      <c r="E172" s="23"/>
      <c r="F172" s="23"/>
      <c r="G172" s="23"/>
      <c r="H172" s="23"/>
      <c r="I172" s="23"/>
      <c r="J172" s="23"/>
    </row>
    <row r="173" spans="1:10" ht="16" customHeight="1"/>
    <row r="174" spans="1:10" ht="16" customHeight="1">
      <c r="A174" s="27" t="s">
        <v>60</v>
      </c>
      <c r="B174" s="27"/>
      <c r="C174" s="23" t="s">
        <v>92</v>
      </c>
      <c r="D174" s="23"/>
      <c r="E174" s="23"/>
      <c r="F174" s="23"/>
      <c r="G174" s="23"/>
      <c r="H174" s="23"/>
      <c r="I174" s="23"/>
      <c r="J174" s="23"/>
    </row>
    <row r="175" spans="1:10" ht="16" customHeight="1">
      <c r="A175" s="27"/>
      <c r="B175" s="27"/>
      <c r="C175" s="23"/>
      <c r="D175" s="23"/>
      <c r="E175" s="23"/>
      <c r="F175" s="23"/>
      <c r="G175" s="23"/>
      <c r="H175" s="23"/>
      <c r="I175" s="23"/>
      <c r="J175" s="23"/>
    </row>
    <row r="176" spans="1:10" ht="16" customHeight="1">
      <c r="A176" s="27"/>
      <c r="B176" s="27"/>
      <c r="C176" s="23"/>
      <c r="D176" s="23"/>
      <c r="E176" s="23"/>
      <c r="F176" s="23"/>
      <c r="G176" s="23"/>
      <c r="H176" s="23"/>
      <c r="I176" s="23"/>
      <c r="J176" s="23"/>
    </row>
    <row r="177" spans="1:10" ht="16" customHeight="1"/>
    <row r="178" spans="1:10" ht="16" customHeight="1">
      <c r="A178" s="27" t="s">
        <v>62</v>
      </c>
      <c r="B178" s="27"/>
      <c r="C178" s="23" t="s">
        <v>93</v>
      </c>
      <c r="D178" s="23"/>
      <c r="E178" s="23"/>
      <c r="F178" s="23"/>
      <c r="G178" s="23"/>
      <c r="H178" s="23"/>
      <c r="I178" s="23"/>
      <c r="J178" s="23"/>
    </row>
    <row r="179" spans="1:10" ht="16" customHeight="1">
      <c r="A179" s="27"/>
      <c r="B179" s="27"/>
      <c r="C179" s="23"/>
      <c r="D179" s="23"/>
      <c r="E179" s="23"/>
      <c r="F179" s="23"/>
      <c r="G179" s="23"/>
      <c r="H179" s="23"/>
      <c r="I179" s="23"/>
      <c r="J179" s="23"/>
    </row>
    <row r="180" spans="1:10" ht="16" customHeight="1">
      <c r="A180" s="27"/>
      <c r="B180" s="27"/>
      <c r="C180" s="23"/>
      <c r="D180" s="23"/>
      <c r="E180" s="23"/>
      <c r="F180" s="23"/>
      <c r="G180" s="23"/>
      <c r="H180" s="23"/>
      <c r="I180" s="23"/>
      <c r="J180" s="23"/>
    </row>
    <row r="181" spans="1:10" ht="16" customHeight="1"/>
    <row r="182" spans="1:10" ht="16" customHeight="1">
      <c r="A182" s="27" t="s">
        <v>64</v>
      </c>
      <c r="B182" s="27"/>
      <c r="C182" s="23" t="s">
        <v>94</v>
      </c>
      <c r="D182" s="23"/>
      <c r="E182" s="23"/>
      <c r="F182" s="23"/>
      <c r="G182" s="23"/>
      <c r="H182" s="23"/>
      <c r="I182" s="23"/>
      <c r="J182" s="23"/>
    </row>
    <row r="183" spans="1:10" ht="16" customHeight="1">
      <c r="A183" s="27"/>
      <c r="B183" s="27"/>
      <c r="C183" s="23"/>
      <c r="D183" s="23"/>
      <c r="E183" s="23"/>
      <c r="F183" s="23"/>
      <c r="G183" s="23"/>
      <c r="H183" s="23"/>
      <c r="I183" s="23"/>
      <c r="J183" s="23"/>
    </row>
    <row r="184" spans="1:10" ht="16" customHeight="1">
      <c r="A184" s="27"/>
      <c r="B184" s="27"/>
      <c r="C184" s="23"/>
      <c r="D184" s="23"/>
      <c r="E184" s="23"/>
      <c r="F184" s="23"/>
      <c r="G184" s="23"/>
      <c r="H184" s="23"/>
      <c r="I184" s="23"/>
      <c r="J184" s="23"/>
    </row>
    <row r="185" spans="1:10" ht="16" customHeight="1">
      <c r="A185" s="27"/>
      <c r="B185" s="27"/>
      <c r="C185" s="23"/>
      <c r="D185" s="23"/>
      <c r="E185" s="23"/>
      <c r="F185" s="23"/>
      <c r="G185" s="23"/>
      <c r="H185" s="23"/>
      <c r="I185" s="23"/>
      <c r="J185" s="23"/>
    </row>
    <row r="186" spans="1:10" ht="16" customHeight="1">
      <c r="A186" s="27"/>
      <c r="B186" s="27"/>
      <c r="C186" s="23"/>
      <c r="D186" s="23"/>
      <c r="E186" s="23"/>
      <c r="F186" s="23"/>
      <c r="G186" s="23"/>
      <c r="H186" s="23"/>
      <c r="I186" s="23"/>
      <c r="J186" s="23"/>
    </row>
    <row r="187" spans="1:10" ht="16" customHeight="1"/>
    <row r="188" spans="1:10" ht="16" customHeight="1">
      <c r="A188" s="27" t="s">
        <v>66</v>
      </c>
      <c r="B188" s="27"/>
      <c r="C188" s="23" t="s">
        <v>95</v>
      </c>
      <c r="D188" s="23"/>
      <c r="E188" s="23"/>
      <c r="F188" s="23"/>
      <c r="G188" s="23"/>
      <c r="H188" s="23"/>
      <c r="I188" s="23"/>
      <c r="J188" s="23"/>
    </row>
    <row r="189" spans="1:10" ht="16" customHeight="1">
      <c r="A189" s="27"/>
      <c r="B189" s="27"/>
      <c r="C189" s="23"/>
      <c r="D189" s="23"/>
      <c r="E189" s="23"/>
      <c r="F189" s="23"/>
      <c r="G189" s="23"/>
      <c r="H189" s="23"/>
      <c r="I189" s="23"/>
      <c r="J189" s="23"/>
    </row>
    <row r="190" spans="1:10" ht="16" customHeight="1">
      <c r="A190" s="27"/>
      <c r="B190" s="27"/>
      <c r="C190" s="23"/>
      <c r="D190" s="23"/>
      <c r="E190" s="23"/>
      <c r="F190" s="23"/>
      <c r="G190" s="23"/>
      <c r="H190" s="23"/>
      <c r="I190" s="23"/>
      <c r="J190" s="23"/>
    </row>
    <row r="191" spans="1:10" ht="16" customHeight="1">
      <c r="A191" s="27"/>
      <c r="B191" s="27"/>
      <c r="C191" s="23"/>
      <c r="D191" s="23"/>
      <c r="E191" s="23"/>
      <c r="F191" s="23"/>
      <c r="G191" s="23"/>
      <c r="H191" s="23"/>
      <c r="I191" s="23"/>
      <c r="J191" s="23"/>
    </row>
    <row r="192" spans="1:10" ht="16" customHeight="1">
      <c r="A192" s="27"/>
      <c r="B192" s="27"/>
      <c r="C192" s="23"/>
      <c r="D192" s="23"/>
      <c r="E192" s="23"/>
      <c r="F192" s="23"/>
      <c r="G192" s="23"/>
      <c r="H192" s="23"/>
      <c r="I192" s="23"/>
      <c r="J192" s="23"/>
    </row>
    <row r="193" spans="1:10" ht="16" customHeight="1">
      <c r="A193" s="27"/>
      <c r="B193" s="27"/>
      <c r="C193" s="23"/>
      <c r="D193" s="23"/>
      <c r="E193" s="23"/>
      <c r="F193" s="23"/>
      <c r="G193" s="23"/>
      <c r="H193" s="23"/>
      <c r="I193" s="23"/>
      <c r="J193" s="23"/>
    </row>
    <row r="194" spans="1:10" ht="16" customHeight="1">
      <c r="A194" s="27"/>
      <c r="B194" s="27"/>
      <c r="C194" s="23"/>
      <c r="D194" s="23"/>
      <c r="E194" s="23"/>
      <c r="F194" s="23"/>
      <c r="G194" s="23"/>
      <c r="H194" s="23"/>
      <c r="I194" s="23"/>
      <c r="J194" s="23"/>
    </row>
    <row r="195" spans="1:10" ht="16" customHeight="1"/>
    <row r="196" spans="1:10" ht="16" customHeight="1">
      <c r="A196" s="28" t="s">
        <v>68</v>
      </c>
      <c r="B196" s="28"/>
      <c r="C196" s="28"/>
      <c r="D196" s="28" t="s">
        <v>69</v>
      </c>
      <c r="E196" s="28"/>
      <c r="F196" s="28"/>
      <c r="G196" s="28" t="s">
        <v>70</v>
      </c>
      <c r="H196" s="28"/>
      <c r="I196" s="28"/>
      <c r="J196" s="28"/>
    </row>
    <row r="197" spans="1:10" ht="16" customHeight="1">
      <c r="A197" s="24" t="str">
        <f>IFERROR(IF(INDEX(OpeningActions[Named owner],MATCH("KDA-05",OpeningActions[Action ID],0))="","Unassigned",INDEX(OpeningActions[Named owner],MATCH("KDA-05",OpeningActions[Action ID],0))),"Action missing")</f>
        <v>Unassigned</v>
      </c>
      <c r="B197" s="24"/>
      <c r="C197" s="24"/>
      <c r="D197" s="8">
        <f>IFERROR(IF(INDEX(OpeningActions[Due date],MATCH("KDA-05",OpeningActions[Action ID],0))="","",INDEX(OpeningActions[Due date],MATCH("KDA-05",OpeningActions[Action ID],0))),"")</f>
        <v/>
      </c>
      <c r="E197" s="8"/>
      <c r="F197" s="8"/>
      <c r="G197" s="24" t="str">
        <f>IFERROR(INDEX(OpeningActions[Status],MATCH("KDA-05",OpeningActions[Action ID],0)),"Action missing")</f>
        <v>Not started</v>
      </c>
      <c r="H197" s="24"/>
      <c r="I197" s="24"/>
      <c r="J197" s="24"/>
    </row>
    <row r="198" spans="1:10" ht="16" customHeight="1">
      <c r="A198" s="24"/>
      <c r="B198" s="24"/>
      <c r="C198" s="24"/>
      <c r="D198" s="8"/>
      <c r="E198" s="8"/>
      <c r="F198" s="8"/>
      <c r="G198" s="24"/>
      <c r="H198" s="24"/>
      <c r="I198" s="24"/>
      <c r="J198" s="24"/>
    </row>
    <row r="199" spans="1:10" ht="16" customHeight="1"/>
    <row r="200" spans="1:10" ht="26" customHeight="1">
      <c r="A200" s="9" t="s">
        <v>71</v>
      </c>
      <c r="B200" s="9"/>
      <c r="C200" s="9"/>
      <c r="D200" s="9"/>
      <c r="E200" s="9"/>
      <c r="F200" s="9"/>
      <c r="G200" s="9"/>
      <c r="H200" s="9"/>
      <c r="I200" s="9"/>
      <c r="J200" s="9"/>
    </row>
  </sheetData>
  <mergeCells count="105">
    <mergeCell ref="A1:C2"/>
    <mergeCell ref="D1:J2"/>
    <mergeCell ref="A4:J4"/>
    <mergeCell ref="A6:J8"/>
    <mergeCell ref="A10:B12"/>
    <mergeCell ref="C10:J12"/>
    <mergeCell ref="A14:B16"/>
    <mergeCell ref="C14:J16"/>
    <mergeCell ref="A18:B20"/>
    <mergeCell ref="C18:J20"/>
    <mergeCell ref="A22:B26"/>
    <mergeCell ref="C22:J26"/>
    <mergeCell ref="A28:B34"/>
    <mergeCell ref="C28:J34"/>
    <mergeCell ref="A36:C36"/>
    <mergeCell ref="A37:C38"/>
    <mergeCell ref="D36:F36"/>
    <mergeCell ref="D37:F38"/>
    <mergeCell ref="G36:J36"/>
    <mergeCell ref="G37:J38"/>
    <mergeCell ref="A40:J40"/>
    <mergeCell ref="A41:C42"/>
    <mergeCell ref="D41:J42"/>
    <mergeCell ref="A44:J44"/>
    <mergeCell ref="A46:J48"/>
    <mergeCell ref="A50:B52"/>
    <mergeCell ref="C50:J52"/>
    <mergeCell ref="A54:B56"/>
    <mergeCell ref="C54:J56"/>
    <mergeCell ref="A58:B60"/>
    <mergeCell ref="C58:J60"/>
    <mergeCell ref="A62:B66"/>
    <mergeCell ref="C62:J66"/>
    <mergeCell ref="A68:B74"/>
    <mergeCell ref="C68:J74"/>
    <mergeCell ref="A76:C76"/>
    <mergeCell ref="A77:C78"/>
    <mergeCell ref="D76:F76"/>
    <mergeCell ref="D77:F78"/>
    <mergeCell ref="G76:J76"/>
    <mergeCell ref="G77:J78"/>
    <mergeCell ref="A80:J80"/>
    <mergeCell ref="A81:C82"/>
    <mergeCell ref="D81:J82"/>
    <mergeCell ref="A84:J84"/>
    <mergeCell ref="A86:J88"/>
    <mergeCell ref="A90:B92"/>
    <mergeCell ref="C90:J92"/>
    <mergeCell ref="A94:B96"/>
    <mergeCell ref="C94:J96"/>
    <mergeCell ref="A98:B100"/>
    <mergeCell ref="C98:J100"/>
    <mergeCell ref="A102:B106"/>
    <mergeCell ref="C102:J106"/>
    <mergeCell ref="A108:B114"/>
    <mergeCell ref="C108:J114"/>
    <mergeCell ref="A116:C116"/>
    <mergeCell ref="A117:C118"/>
    <mergeCell ref="D116:F116"/>
    <mergeCell ref="D117:F118"/>
    <mergeCell ref="G116:J116"/>
    <mergeCell ref="G117:J118"/>
    <mergeCell ref="A120:J120"/>
    <mergeCell ref="A121:C122"/>
    <mergeCell ref="D121:J122"/>
    <mergeCell ref="A124:J124"/>
    <mergeCell ref="A126:J128"/>
    <mergeCell ref="A130:B132"/>
    <mergeCell ref="C130:J132"/>
    <mergeCell ref="A134:B136"/>
    <mergeCell ref="C134:J136"/>
    <mergeCell ref="A138:B140"/>
    <mergeCell ref="C138:J140"/>
    <mergeCell ref="A142:B146"/>
    <mergeCell ref="C142:J146"/>
    <mergeCell ref="A148:B154"/>
    <mergeCell ref="C148:J154"/>
    <mergeCell ref="A156:C156"/>
    <mergeCell ref="A157:C158"/>
    <mergeCell ref="D156:F156"/>
    <mergeCell ref="D157:F158"/>
    <mergeCell ref="G156:J156"/>
    <mergeCell ref="G157:J158"/>
    <mergeCell ref="A160:J160"/>
    <mergeCell ref="A161:C162"/>
    <mergeCell ref="D161:J162"/>
    <mergeCell ref="A164:J164"/>
    <mergeCell ref="A166:J168"/>
    <mergeCell ref="A170:B172"/>
    <mergeCell ref="C170:J172"/>
    <mergeCell ref="A174:B176"/>
    <mergeCell ref="C174:J176"/>
    <mergeCell ref="A178:B180"/>
    <mergeCell ref="C178:J180"/>
    <mergeCell ref="A182:B186"/>
    <mergeCell ref="C182:J186"/>
    <mergeCell ref="A188:B194"/>
    <mergeCell ref="C188:J194"/>
    <mergeCell ref="A196:C196"/>
    <mergeCell ref="A197:C198"/>
    <mergeCell ref="D196:F196"/>
    <mergeCell ref="D197:F198"/>
    <mergeCell ref="G196:J196"/>
    <mergeCell ref="G197:J198"/>
    <mergeCell ref="A200:J200"/>
  </mergeCells>
  <printOptions horizontalCentered="1"/>
  <pageMargins left="0.35" right="0.35" top="0.35" bottom="0.4" header="0.3" footer="0.18"/>
  <pageSetup paperSize="9" fitToHeight="0" orientation="portrait"/>
  <headerFooter>
    <oddFooter>&amp;LKeyDate Advisory | Illustrative example&amp;C&amp;P of &amp;N&amp;Rkeydateadvisory.com</oddFooter>
  </headerFooter>
  <rowBreaks count="4" manualBreakCount="4">
    <brk id="40" max="16383" man="1"/>
    <brk id="80" max="16383" man="1"/>
    <brk id="120" max="16383" man="1"/>
    <brk id="160" max="16383" man="1"/>
  </rowBreaks>
  <drawing r:id="rId1"/>
</worksheet>
</file>

<file path=xl/worksheets/sheet4.xml><?xml version="1.0" encoding="utf-8"?>
<worksheet xmlns="http://schemas.openxmlformats.org/spreadsheetml/2006/main" xmlns:r="http://schemas.openxmlformats.org/officeDocument/2006/relationships">
  <dimension ref="A1:A5"/>
  <sheetViews>
    <sheetView workbookViewId="0"/>
  </sheetViews>
  <sheetFormatPr defaultRowHeight="15"/>
  <sheetData>
    <row r="1" spans="1:1">
      <c r="A1" t="s">
        <v>0</v>
      </c>
    </row>
    <row r="2" spans="1:1">
      <c r="A2" t="s">
        <v>1</v>
      </c>
    </row>
    <row r="3" spans="1:1">
      <c r="A3" t="s">
        <v>2</v>
      </c>
    </row>
    <row r="4" spans="1:1">
      <c r="A4" t="s">
        <v>3</v>
      </c>
    </row>
    <row r="5" spans="1:1">
      <c r="A5"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Overview</vt:lpstr>
      <vt:lpstr>Action tracker</vt:lpstr>
      <vt:lpstr>Action details</vt:lpstr>
      <vt:lpstr>Lists</vt:lpstr>
      <vt:lpstr>OpeningDate</vt:lpstr>
      <vt:lpstr>'Action details'!Print_Area</vt:lpstr>
      <vt:lpstr>'Action tracker'!Print_Area</vt:lpstr>
      <vt:lpstr>Overview!Print_Area</vt:lpstr>
      <vt:lpstr>'Action tracker'!Print_Titles</vt:lpstr>
      <vt:lpstr>ReviewDate</vt:lpstr>
      <vt:lpstr>StatusChoices</vt:lpstr>
    </vt:vector>
  </TitlesOfParts>
  <Company>KeyDate Advisory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KeyDate Opening Action Tracker</dc:title>
  <dc:subject>Opening priorities, owners, evidence and completion checks</dc:subject>
  <dc:creator>KeyDate Advisory</dc:creator>
  <dc:description>Illustrative example. Replace with your own project details.</dc:description>
  <cp:lastModifiedBy>KeyDate Advisory</cp:lastModifiedBy>
  <dcterms:created xsi:type="dcterms:W3CDTF">2026-10-06T04:18:22Z</dcterms:created>
  <dcterms:modified xsi:type="dcterms:W3CDTF">2026-10-06T04:18:22Z</dcterms:modified>
</cp:coreProperties>
</file>